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16"/>
  <workbookPr defaultThemeVersion="202300"/>
  <mc:AlternateContent xmlns:mc="http://schemas.openxmlformats.org/markup-compatibility/2006">
    <mc:Choice Requires="x15">
      <x15ac:absPath xmlns:x15ac="http://schemas.microsoft.com/office/spreadsheetml/2010/11/ac" url="/Users/hannahwon/Documents/progress reporting template/"/>
    </mc:Choice>
  </mc:AlternateContent>
  <xr:revisionPtr revIDLastSave="0" documentId="13_ncr:1_{64B48707-326D-C641-9EBB-C238E4434707}" xr6:coauthVersionLast="47" xr6:coauthVersionMax="47" xr10:uidLastSave="{00000000-0000-0000-0000-000000000000}"/>
  <bookViews>
    <workbookView xWindow="0" yWindow="500" windowWidth="20160" windowHeight="15800" tabRatio="859" xr2:uid="{C629E1FD-5670-FD40-8F31-2168F80B61BE}"/>
  </bookViews>
  <sheets>
    <sheet name="Start Here" sheetId="13" r:id="rId1"/>
    <sheet name="Phase 1" sheetId="15" r:id="rId2"/>
    <sheet name="Phase 2" sheetId="16" r:id="rId3"/>
    <sheet name="Phase 3A - Org Change" sheetId="4" r:id="rId4"/>
    <sheet name="Phase 3B - Org Change" sheetId="14" r:id="rId5"/>
    <sheet name="Phase 3 - SW Framework" sheetId="5" r:id="rId6"/>
    <sheet name="Phase 3 - Family Tracing" sheetId="6" r:id="rId7"/>
    <sheet name="Phase 3 - Assessments" sheetId="7" r:id="rId8"/>
    <sheet name="Phase 3 - Placements" sheetId="8" r:id="rId9"/>
    <sheet name="Phase 3 - Monitoring Part 1" sheetId="9" r:id="rId10"/>
    <sheet name="Phase 3 - Monitoring Part 2" sheetId="10" r:id="rId11"/>
    <sheet name="Reporting" sheetId="11" r:id="rId12"/>
    <sheet name="Data" sheetId="3" r:id="rId13"/>
  </sheets>
  <definedNames>
    <definedName name="CO">Data!$B$6</definedName>
    <definedName name="INT">Data!$B$8</definedName>
    <definedName name="IP">Data!$B$5</definedName>
    <definedName name="NA">Data!$B$7</definedName>
    <definedName name="NYC">Data!$B$4</definedName>
    <definedName name="NYS">Data!$B$4</definedName>
    <definedName name="Phase1_Start">'Start Here'!$C$8</definedName>
    <definedName name="Phase2_Start">'Start Here'!$C$9</definedName>
    <definedName name="rci_name">'Start Here'!$C$6</definedName>
    <definedName name="START_DATE">'Start Here'!$C$10</definedName>
    <definedName name="SW_1">'Start Here'!#REF!</definedName>
    <definedName name="SW_2">'Start Here'!#REF!</definedName>
    <definedName name="SW_3">'Start Here'!#REF!</definedName>
    <definedName name="SW_4">'Start Here'!#REF!</definedName>
    <definedName name="SW_5">'Start Here'!#REF!</definedName>
    <definedName name="SW_6">'Start Here'!#REF!</definedName>
    <definedName name="SW_7">'Start Here'!#REF!</definedName>
    <definedName name="SW_8">'Start Here'!#REF!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69" i="7" l="1"/>
  <c r="D69" i="7"/>
  <c r="E69" i="7"/>
  <c r="F69" i="7"/>
  <c r="G69" i="7"/>
  <c r="H69" i="7"/>
  <c r="I69" i="7"/>
  <c r="J69" i="7"/>
  <c r="K69" i="7"/>
  <c r="L69" i="7"/>
  <c r="M69" i="7"/>
  <c r="N69" i="7"/>
  <c r="O69" i="7"/>
  <c r="P69" i="7"/>
  <c r="Q69" i="7"/>
  <c r="R69" i="7"/>
  <c r="S69" i="7"/>
  <c r="B69" i="7"/>
  <c r="C68" i="7"/>
  <c r="D68" i="7"/>
  <c r="E68" i="7"/>
  <c r="F68" i="7"/>
  <c r="G68" i="7"/>
  <c r="H68" i="7"/>
  <c r="I68" i="7"/>
  <c r="J68" i="7"/>
  <c r="K68" i="7"/>
  <c r="L68" i="7"/>
  <c r="M68" i="7"/>
  <c r="N68" i="7"/>
  <c r="O68" i="7"/>
  <c r="P68" i="7"/>
  <c r="Q68" i="7"/>
  <c r="R68" i="7"/>
  <c r="S68" i="7"/>
  <c r="B68" i="7"/>
  <c r="A37" i="11" l="1"/>
  <c r="A3" i="10"/>
  <c r="A3" i="9"/>
  <c r="A3" i="8"/>
  <c r="A3" i="6"/>
  <c r="A5" i="5"/>
  <c r="C23" i="13"/>
  <c r="C24" i="13"/>
  <c r="C25" i="13"/>
  <c r="C26" i="13"/>
  <c r="C27" i="13"/>
  <c r="C22" i="13"/>
  <c r="C21" i="13"/>
  <c r="B129" i="14"/>
  <c r="A31" i="11"/>
  <c r="A26" i="11"/>
  <c r="B11" i="14"/>
  <c r="B12" i="13"/>
  <c r="A20" i="11"/>
  <c r="A25" i="11"/>
  <c r="B213" i="14"/>
  <c r="C213" i="14" l="1"/>
  <c r="D213" i="14"/>
  <c r="E213" i="14"/>
  <c r="F213" i="14"/>
  <c r="G213" i="14"/>
  <c r="H213" i="14"/>
  <c r="I213" i="14"/>
  <c r="J213" i="14"/>
  <c r="K213" i="14"/>
  <c r="L213" i="14"/>
  <c r="M213" i="14"/>
  <c r="N213" i="14"/>
  <c r="O213" i="14"/>
  <c r="P213" i="14"/>
  <c r="Q213" i="14"/>
  <c r="R213" i="14"/>
  <c r="S213" i="14"/>
  <c r="C214" i="14"/>
  <c r="D214" i="14"/>
  <c r="E214" i="14"/>
  <c r="F214" i="14"/>
  <c r="G214" i="14"/>
  <c r="H214" i="14"/>
  <c r="I214" i="14"/>
  <c r="J214" i="14"/>
  <c r="K214" i="14"/>
  <c r="L214" i="14"/>
  <c r="M214" i="14"/>
  <c r="N214" i="14"/>
  <c r="O214" i="14"/>
  <c r="P214" i="14"/>
  <c r="Q214" i="14"/>
  <c r="R214" i="14"/>
  <c r="S214" i="14"/>
  <c r="C215" i="14"/>
  <c r="D215" i="14"/>
  <c r="E215" i="14"/>
  <c r="F215" i="14"/>
  <c r="G215" i="14"/>
  <c r="H215" i="14"/>
  <c r="I215" i="14"/>
  <c r="J215" i="14"/>
  <c r="K215" i="14"/>
  <c r="L215" i="14"/>
  <c r="M215" i="14"/>
  <c r="N215" i="14"/>
  <c r="O215" i="14"/>
  <c r="P215" i="14"/>
  <c r="Q215" i="14"/>
  <c r="R215" i="14"/>
  <c r="S215" i="14"/>
  <c r="C216" i="14"/>
  <c r="D216" i="14"/>
  <c r="E216" i="14"/>
  <c r="F216" i="14"/>
  <c r="G216" i="14"/>
  <c r="H216" i="14"/>
  <c r="I216" i="14"/>
  <c r="J216" i="14"/>
  <c r="K216" i="14"/>
  <c r="L216" i="14"/>
  <c r="M216" i="14"/>
  <c r="N216" i="14"/>
  <c r="O216" i="14"/>
  <c r="P216" i="14"/>
  <c r="Q216" i="14"/>
  <c r="R216" i="14"/>
  <c r="S216" i="14"/>
  <c r="C217" i="14"/>
  <c r="D217" i="14"/>
  <c r="E217" i="14"/>
  <c r="F217" i="14"/>
  <c r="G217" i="14"/>
  <c r="H217" i="14"/>
  <c r="I217" i="14"/>
  <c r="J217" i="14"/>
  <c r="K217" i="14"/>
  <c r="L217" i="14"/>
  <c r="M217" i="14"/>
  <c r="N217" i="14"/>
  <c r="O217" i="14"/>
  <c r="P217" i="14"/>
  <c r="Q217" i="14"/>
  <c r="R217" i="14"/>
  <c r="S217" i="14"/>
  <c r="B217" i="14"/>
  <c r="B216" i="14"/>
  <c r="B215" i="14"/>
  <c r="B214" i="14"/>
  <c r="C87" i="14"/>
  <c r="C86" i="14" s="1"/>
  <c r="C108" i="14" s="1"/>
  <c r="D87" i="14"/>
  <c r="D86" i="14" s="1"/>
  <c r="D108" i="14" s="1"/>
  <c r="E87" i="14"/>
  <c r="E86" i="14" s="1"/>
  <c r="F87" i="14"/>
  <c r="F86" i="14" s="1"/>
  <c r="F110" i="14" s="1"/>
  <c r="G87" i="14"/>
  <c r="G86" i="14" s="1"/>
  <c r="G112" i="14" s="1"/>
  <c r="H87" i="14"/>
  <c r="H86" i="14" s="1"/>
  <c r="H112" i="14" s="1"/>
  <c r="I87" i="14"/>
  <c r="I86" i="14" s="1"/>
  <c r="I108" i="14" s="1"/>
  <c r="J87" i="14"/>
  <c r="J86" i="14" s="1"/>
  <c r="J109" i="14" s="1"/>
  <c r="K87" i="14"/>
  <c r="K86" i="14" s="1"/>
  <c r="K109" i="14" s="1"/>
  <c r="L87" i="14"/>
  <c r="L86" i="14" s="1"/>
  <c r="L111" i="14" s="1"/>
  <c r="M87" i="14"/>
  <c r="M86" i="14" s="1"/>
  <c r="M111" i="14" s="1"/>
  <c r="N87" i="14"/>
  <c r="N86" i="14" s="1"/>
  <c r="N110" i="14" s="1"/>
  <c r="O87" i="14"/>
  <c r="O86" i="14" s="1"/>
  <c r="P87" i="14"/>
  <c r="P86" i="14" s="1"/>
  <c r="P108" i="14" s="1"/>
  <c r="Q87" i="14"/>
  <c r="Q86" i="14" s="1"/>
  <c r="Q110" i="14" s="1"/>
  <c r="R87" i="14"/>
  <c r="R86" i="14" s="1"/>
  <c r="R108" i="14" s="1"/>
  <c r="S87" i="14"/>
  <c r="S86" i="14" s="1"/>
  <c r="S112" i="14" s="1"/>
  <c r="B87" i="14"/>
  <c r="B86" i="14" s="1"/>
  <c r="B108" i="14" s="1"/>
  <c r="B169" i="16"/>
  <c r="B75" i="15"/>
  <c r="S110" i="9"/>
  <c r="S111" i="9"/>
  <c r="C110" i="9"/>
  <c r="D110" i="9"/>
  <c r="E110" i="9"/>
  <c r="F110" i="9"/>
  <c r="G110" i="9"/>
  <c r="H110" i="9"/>
  <c r="I110" i="9"/>
  <c r="J110" i="9"/>
  <c r="K110" i="9"/>
  <c r="L110" i="9"/>
  <c r="M110" i="9"/>
  <c r="N110" i="9"/>
  <c r="O110" i="9"/>
  <c r="P110" i="9"/>
  <c r="Q110" i="9"/>
  <c r="R110" i="9"/>
  <c r="C111" i="9"/>
  <c r="D111" i="9"/>
  <c r="E111" i="9"/>
  <c r="F111" i="9"/>
  <c r="G111" i="9"/>
  <c r="H111" i="9"/>
  <c r="I111" i="9"/>
  <c r="J111" i="9"/>
  <c r="K111" i="9"/>
  <c r="K112" i="9" s="1"/>
  <c r="K63" i="11" s="1"/>
  <c r="L111" i="9"/>
  <c r="M111" i="9"/>
  <c r="N111" i="9"/>
  <c r="O111" i="9"/>
  <c r="P111" i="9"/>
  <c r="Q111" i="9"/>
  <c r="R111" i="9"/>
  <c r="R112" i="9" s="1"/>
  <c r="R63" i="11" s="1"/>
  <c r="B111" i="9"/>
  <c r="B110" i="9"/>
  <c r="S108" i="9"/>
  <c r="R108" i="9"/>
  <c r="Q108" i="9"/>
  <c r="P108" i="9"/>
  <c r="O108" i="9"/>
  <c r="N108" i="9"/>
  <c r="M108" i="9"/>
  <c r="L108" i="9"/>
  <c r="K108" i="9"/>
  <c r="J108" i="9"/>
  <c r="I108" i="9"/>
  <c r="H108" i="9"/>
  <c r="G108" i="9"/>
  <c r="F108" i="9"/>
  <c r="E108" i="9"/>
  <c r="D108" i="9"/>
  <c r="C108" i="9"/>
  <c r="B108" i="9"/>
  <c r="S104" i="9"/>
  <c r="R104" i="9"/>
  <c r="Q104" i="9"/>
  <c r="P104" i="9"/>
  <c r="O104" i="9"/>
  <c r="N104" i="9"/>
  <c r="M104" i="9"/>
  <c r="L104" i="9"/>
  <c r="K104" i="9"/>
  <c r="J104" i="9"/>
  <c r="I104" i="9"/>
  <c r="H104" i="9"/>
  <c r="G104" i="9"/>
  <c r="F104" i="9"/>
  <c r="E104" i="9"/>
  <c r="D104" i="9"/>
  <c r="C104" i="9"/>
  <c r="B104" i="9"/>
  <c r="S100" i="9"/>
  <c r="R100" i="9"/>
  <c r="Q100" i="9"/>
  <c r="P100" i="9"/>
  <c r="O100" i="9"/>
  <c r="N100" i="9"/>
  <c r="M100" i="9"/>
  <c r="L100" i="9"/>
  <c r="K100" i="9"/>
  <c r="J100" i="9"/>
  <c r="I100" i="9"/>
  <c r="H100" i="9"/>
  <c r="G100" i="9"/>
  <c r="F100" i="9"/>
  <c r="E100" i="9"/>
  <c r="D100" i="9"/>
  <c r="C100" i="9"/>
  <c r="B100" i="9"/>
  <c r="C75" i="9"/>
  <c r="D75" i="9"/>
  <c r="E75" i="9"/>
  <c r="F75" i="9"/>
  <c r="G75" i="9"/>
  <c r="H75" i="9"/>
  <c r="I75" i="9"/>
  <c r="J75" i="9"/>
  <c r="K75" i="9"/>
  <c r="L75" i="9"/>
  <c r="M75" i="9"/>
  <c r="N75" i="9"/>
  <c r="O75" i="9"/>
  <c r="P75" i="9"/>
  <c r="Q75" i="9"/>
  <c r="R75" i="9"/>
  <c r="S75" i="9"/>
  <c r="C76" i="9"/>
  <c r="D76" i="9"/>
  <c r="E76" i="9"/>
  <c r="F76" i="9"/>
  <c r="G76" i="9"/>
  <c r="H76" i="9"/>
  <c r="I76" i="9"/>
  <c r="J76" i="9"/>
  <c r="K76" i="9"/>
  <c r="L76" i="9"/>
  <c r="M76" i="9"/>
  <c r="N76" i="9"/>
  <c r="O76" i="9"/>
  <c r="P76" i="9"/>
  <c r="Q76" i="9"/>
  <c r="R76" i="9"/>
  <c r="S76" i="9"/>
  <c r="B76" i="9"/>
  <c r="B75" i="9"/>
  <c r="S73" i="9"/>
  <c r="R73" i="9"/>
  <c r="Q73" i="9"/>
  <c r="P73" i="9"/>
  <c r="O73" i="9"/>
  <c r="N73" i="9"/>
  <c r="M73" i="9"/>
  <c r="L73" i="9"/>
  <c r="K73" i="9"/>
  <c r="J73" i="9"/>
  <c r="I73" i="9"/>
  <c r="H73" i="9"/>
  <c r="G73" i="9"/>
  <c r="F73" i="9"/>
  <c r="E73" i="9"/>
  <c r="D73" i="9"/>
  <c r="C73" i="9"/>
  <c r="B73" i="9"/>
  <c r="S69" i="9"/>
  <c r="R69" i="9"/>
  <c r="Q69" i="9"/>
  <c r="P69" i="9"/>
  <c r="O69" i="9"/>
  <c r="N69" i="9"/>
  <c r="M69" i="9"/>
  <c r="L69" i="9"/>
  <c r="K69" i="9"/>
  <c r="J69" i="9"/>
  <c r="I69" i="9"/>
  <c r="H69" i="9"/>
  <c r="G69" i="9"/>
  <c r="F69" i="9"/>
  <c r="E69" i="9"/>
  <c r="D69" i="9"/>
  <c r="C69" i="9"/>
  <c r="B69" i="9"/>
  <c r="S65" i="9"/>
  <c r="R65" i="9"/>
  <c r="Q65" i="9"/>
  <c r="P65" i="9"/>
  <c r="O65" i="9"/>
  <c r="N65" i="9"/>
  <c r="M65" i="9"/>
  <c r="L65" i="9"/>
  <c r="K65" i="9"/>
  <c r="J65" i="9"/>
  <c r="I65" i="9"/>
  <c r="H65" i="9"/>
  <c r="G65" i="9"/>
  <c r="F65" i="9"/>
  <c r="E65" i="9"/>
  <c r="D65" i="9"/>
  <c r="C65" i="9"/>
  <c r="B65" i="9"/>
  <c r="C107" i="7"/>
  <c r="D107" i="7"/>
  <c r="E107" i="7"/>
  <c r="F107" i="7"/>
  <c r="G107" i="7"/>
  <c r="H107" i="7"/>
  <c r="I107" i="7"/>
  <c r="J107" i="7"/>
  <c r="K107" i="7"/>
  <c r="L107" i="7"/>
  <c r="M107" i="7"/>
  <c r="N107" i="7"/>
  <c r="O107" i="7"/>
  <c r="P107" i="7"/>
  <c r="Q107" i="7"/>
  <c r="Q109" i="7" s="1"/>
  <c r="Q55" i="11" s="1"/>
  <c r="R107" i="7"/>
  <c r="S107" i="7"/>
  <c r="C108" i="7"/>
  <c r="D108" i="7"/>
  <c r="E108" i="7"/>
  <c r="F108" i="7"/>
  <c r="G108" i="7"/>
  <c r="H108" i="7"/>
  <c r="I108" i="7"/>
  <c r="J108" i="7"/>
  <c r="J109" i="7" s="1"/>
  <c r="J55" i="11" s="1"/>
  <c r="K108" i="7"/>
  <c r="L108" i="7"/>
  <c r="L109" i="7" s="1"/>
  <c r="L55" i="11" s="1"/>
  <c r="M108" i="7"/>
  <c r="N108" i="7"/>
  <c r="N109" i="7" s="1"/>
  <c r="N55" i="11" s="1"/>
  <c r="O108" i="7"/>
  <c r="P108" i="7"/>
  <c r="Q108" i="7"/>
  <c r="R108" i="7"/>
  <c r="S108" i="7"/>
  <c r="B108" i="7"/>
  <c r="B107" i="7"/>
  <c r="J70" i="7"/>
  <c r="J53" i="11" s="1"/>
  <c r="N70" i="7"/>
  <c r="N53" i="11" s="1"/>
  <c r="P70" i="7"/>
  <c r="P53" i="11" s="1"/>
  <c r="S105" i="7"/>
  <c r="R105" i="7"/>
  <c r="Q105" i="7"/>
  <c r="P105" i="7"/>
  <c r="O105" i="7"/>
  <c r="N105" i="7"/>
  <c r="M105" i="7"/>
  <c r="L105" i="7"/>
  <c r="K105" i="7"/>
  <c r="J105" i="7"/>
  <c r="I105" i="7"/>
  <c r="H105" i="7"/>
  <c r="G105" i="7"/>
  <c r="F105" i="7"/>
  <c r="E105" i="7"/>
  <c r="D105" i="7"/>
  <c r="C105" i="7"/>
  <c r="B105" i="7"/>
  <c r="S101" i="7"/>
  <c r="R101" i="7"/>
  <c r="Q101" i="7"/>
  <c r="P101" i="7"/>
  <c r="O101" i="7"/>
  <c r="N101" i="7"/>
  <c r="M101" i="7"/>
  <c r="L101" i="7"/>
  <c r="K101" i="7"/>
  <c r="J101" i="7"/>
  <c r="I101" i="7"/>
  <c r="H101" i="7"/>
  <c r="G101" i="7"/>
  <c r="F101" i="7"/>
  <c r="E101" i="7"/>
  <c r="D101" i="7"/>
  <c r="C101" i="7"/>
  <c r="B101" i="7"/>
  <c r="S97" i="7"/>
  <c r="R97" i="7"/>
  <c r="Q97" i="7"/>
  <c r="P97" i="7"/>
  <c r="O97" i="7"/>
  <c r="N97" i="7"/>
  <c r="M97" i="7"/>
  <c r="L97" i="7"/>
  <c r="K97" i="7"/>
  <c r="J97" i="7"/>
  <c r="I97" i="7"/>
  <c r="H97" i="7"/>
  <c r="G97" i="7"/>
  <c r="F97" i="7"/>
  <c r="E97" i="7"/>
  <c r="D97" i="7"/>
  <c r="C97" i="7"/>
  <c r="B97" i="7"/>
  <c r="S66" i="7"/>
  <c r="R66" i="7"/>
  <c r="Q66" i="7"/>
  <c r="P66" i="7"/>
  <c r="O66" i="7"/>
  <c r="N66" i="7"/>
  <c r="M66" i="7"/>
  <c r="L66" i="7"/>
  <c r="K66" i="7"/>
  <c r="J66" i="7"/>
  <c r="I66" i="7"/>
  <c r="H66" i="7"/>
  <c r="G66" i="7"/>
  <c r="F66" i="7"/>
  <c r="E66" i="7"/>
  <c r="D66" i="7"/>
  <c r="C66" i="7"/>
  <c r="B66" i="7"/>
  <c r="S58" i="7"/>
  <c r="R58" i="7"/>
  <c r="Q58" i="7"/>
  <c r="P58" i="7"/>
  <c r="O58" i="7"/>
  <c r="N58" i="7"/>
  <c r="M58" i="7"/>
  <c r="L58" i="7"/>
  <c r="K58" i="7"/>
  <c r="J58" i="7"/>
  <c r="I58" i="7"/>
  <c r="H58" i="7"/>
  <c r="G58" i="7"/>
  <c r="F58" i="7"/>
  <c r="E58" i="7"/>
  <c r="D58" i="7"/>
  <c r="C58" i="7"/>
  <c r="B58" i="7"/>
  <c r="S62" i="7"/>
  <c r="R62" i="7"/>
  <c r="Q62" i="7"/>
  <c r="P62" i="7"/>
  <c r="O62" i="7"/>
  <c r="N62" i="7"/>
  <c r="M62" i="7"/>
  <c r="L62" i="7"/>
  <c r="K62" i="7"/>
  <c r="J62" i="7"/>
  <c r="I62" i="7"/>
  <c r="H62" i="7"/>
  <c r="G62" i="7"/>
  <c r="F62" i="7"/>
  <c r="E62" i="7"/>
  <c r="D62" i="7"/>
  <c r="C62" i="7"/>
  <c r="B62" i="7"/>
  <c r="G56" i="10"/>
  <c r="B53" i="10"/>
  <c r="I57" i="10"/>
  <c r="H57" i="10"/>
  <c r="G57" i="10"/>
  <c r="F57" i="10"/>
  <c r="I56" i="10"/>
  <c r="H56" i="10"/>
  <c r="F56" i="10"/>
  <c r="I55" i="10"/>
  <c r="H55" i="10"/>
  <c r="G55" i="10"/>
  <c r="F55" i="10"/>
  <c r="I54" i="10"/>
  <c r="H54" i="10"/>
  <c r="G54" i="10"/>
  <c r="F54" i="10"/>
  <c r="I53" i="10"/>
  <c r="H53" i="10"/>
  <c r="G53" i="10"/>
  <c r="F53" i="10"/>
  <c r="I25" i="10"/>
  <c r="I52" i="10" s="1"/>
  <c r="H25" i="10"/>
  <c r="H52" i="10" s="1"/>
  <c r="G25" i="10"/>
  <c r="G52" i="10" s="1"/>
  <c r="F25" i="10"/>
  <c r="F52" i="10" s="1"/>
  <c r="J60" i="11"/>
  <c r="J59" i="11" s="1"/>
  <c r="K60" i="11"/>
  <c r="K59" i="11" s="1"/>
  <c r="L60" i="11"/>
  <c r="L59" i="11" s="1"/>
  <c r="M60" i="11"/>
  <c r="M59" i="11" s="1"/>
  <c r="N60" i="11"/>
  <c r="N59" i="11" s="1"/>
  <c r="O60" i="11"/>
  <c r="O59" i="11" s="1"/>
  <c r="P60" i="11"/>
  <c r="P59" i="11" s="1"/>
  <c r="Q60" i="11"/>
  <c r="Q59" i="11" s="1"/>
  <c r="R60" i="11"/>
  <c r="R59" i="11" s="1"/>
  <c r="S60" i="11"/>
  <c r="S59" i="11" s="1"/>
  <c r="K96" i="9"/>
  <c r="J96" i="9"/>
  <c r="K92" i="9"/>
  <c r="J92" i="9"/>
  <c r="K88" i="9"/>
  <c r="J88" i="9"/>
  <c r="K81" i="9"/>
  <c r="K80" i="9" s="1"/>
  <c r="J81" i="9"/>
  <c r="J80" i="9" s="1"/>
  <c r="K61" i="9"/>
  <c r="J61" i="9"/>
  <c r="K57" i="9"/>
  <c r="J57" i="9"/>
  <c r="K53" i="9"/>
  <c r="J53" i="9"/>
  <c r="K49" i="9"/>
  <c r="J49" i="9"/>
  <c r="K45" i="9"/>
  <c r="J45" i="9"/>
  <c r="K41" i="9"/>
  <c r="J41" i="9"/>
  <c r="K37" i="9"/>
  <c r="J37" i="9"/>
  <c r="K33" i="9"/>
  <c r="J33" i="9"/>
  <c r="K29" i="9"/>
  <c r="J29" i="9"/>
  <c r="K21" i="9"/>
  <c r="J21" i="9"/>
  <c r="M96" i="9"/>
  <c r="L96" i="9"/>
  <c r="M92" i="9"/>
  <c r="L92" i="9"/>
  <c r="M88" i="9"/>
  <c r="L88" i="9"/>
  <c r="M81" i="9"/>
  <c r="M80" i="9" s="1"/>
  <c r="L81" i="9"/>
  <c r="L80" i="9" s="1"/>
  <c r="M61" i="9"/>
  <c r="L61" i="9"/>
  <c r="M57" i="9"/>
  <c r="L57" i="9"/>
  <c r="M53" i="9"/>
  <c r="L53" i="9"/>
  <c r="M49" i="9"/>
  <c r="L49" i="9"/>
  <c r="M45" i="9"/>
  <c r="L45" i="9"/>
  <c r="M41" i="9"/>
  <c r="L41" i="9"/>
  <c r="M37" i="9"/>
  <c r="L37" i="9"/>
  <c r="M33" i="9"/>
  <c r="L33" i="9"/>
  <c r="M29" i="9"/>
  <c r="L29" i="9"/>
  <c r="M21" i="9"/>
  <c r="L21" i="9"/>
  <c r="O96" i="9"/>
  <c r="N96" i="9"/>
  <c r="O92" i="9"/>
  <c r="N92" i="9"/>
  <c r="O88" i="9"/>
  <c r="N88" i="9"/>
  <c r="O81" i="9"/>
  <c r="O80" i="9" s="1"/>
  <c r="N81" i="9"/>
  <c r="N80" i="9" s="1"/>
  <c r="O61" i="9"/>
  <c r="N61" i="9"/>
  <c r="O57" i="9"/>
  <c r="N57" i="9"/>
  <c r="O53" i="9"/>
  <c r="N53" i="9"/>
  <c r="O49" i="9"/>
  <c r="N49" i="9"/>
  <c r="O45" i="9"/>
  <c r="N45" i="9"/>
  <c r="O41" i="9"/>
  <c r="N41" i="9"/>
  <c r="O37" i="9"/>
  <c r="N37" i="9"/>
  <c r="O33" i="9"/>
  <c r="N33" i="9"/>
  <c r="O29" i="9"/>
  <c r="N29" i="9"/>
  <c r="O21" i="9"/>
  <c r="N21" i="9"/>
  <c r="Q96" i="9"/>
  <c r="P96" i="9"/>
  <c r="Q92" i="9"/>
  <c r="P92" i="9"/>
  <c r="Q88" i="9"/>
  <c r="P88" i="9"/>
  <c r="Q81" i="9"/>
  <c r="Q80" i="9" s="1"/>
  <c r="P81" i="9"/>
  <c r="P80" i="9" s="1"/>
  <c r="Q61" i="9"/>
  <c r="P61" i="9"/>
  <c r="Q57" i="9"/>
  <c r="P57" i="9"/>
  <c r="Q53" i="9"/>
  <c r="P53" i="9"/>
  <c r="Q49" i="9"/>
  <c r="P49" i="9"/>
  <c r="Q45" i="9"/>
  <c r="P45" i="9"/>
  <c r="Q41" i="9"/>
  <c r="P41" i="9"/>
  <c r="Q37" i="9"/>
  <c r="P37" i="9"/>
  <c r="Q33" i="9"/>
  <c r="P33" i="9"/>
  <c r="Q29" i="9"/>
  <c r="P29" i="9"/>
  <c r="Q21" i="9"/>
  <c r="P21" i="9"/>
  <c r="R96" i="9"/>
  <c r="R92" i="9"/>
  <c r="R88" i="9"/>
  <c r="R81" i="9"/>
  <c r="R80" i="9" s="1"/>
  <c r="R61" i="9"/>
  <c r="R57" i="9"/>
  <c r="R53" i="9"/>
  <c r="R49" i="9"/>
  <c r="R45" i="9"/>
  <c r="R41" i="9"/>
  <c r="R37" i="9"/>
  <c r="R33" i="9"/>
  <c r="R29" i="9"/>
  <c r="R21" i="9"/>
  <c r="S96" i="9"/>
  <c r="S92" i="9"/>
  <c r="S88" i="9"/>
  <c r="S81" i="9"/>
  <c r="S80" i="9" s="1"/>
  <c r="S61" i="9"/>
  <c r="S57" i="9"/>
  <c r="S53" i="9"/>
  <c r="S49" i="9"/>
  <c r="S45" i="9"/>
  <c r="S41" i="9"/>
  <c r="S37" i="9"/>
  <c r="S33" i="9"/>
  <c r="S29" i="9"/>
  <c r="S21" i="9"/>
  <c r="G97" i="8"/>
  <c r="B94" i="8"/>
  <c r="I94" i="8"/>
  <c r="I98" i="8"/>
  <c r="H98" i="8"/>
  <c r="G98" i="8"/>
  <c r="F98" i="8"/>
  <c r="I97" i="8"/>
  <c r="H97" i="8"/>
  <c r="F97" i="8"/>
  <c r="I96" i="8"/>
  <c r="H96" i="8"/>
  <c r="G96" i="8"/>
  <c r="F96" i="8"/>
  <c r="I95" i="8"/>
  <c r="H95" i="8"/>
  <c r="G95" i="8"/>
  <c r="F95" i="8"/>
  <c r="H94" i="8"/>
  <c r="G94" i="8"/>
  <c r="F94" i="8"/>
  <c r="I25" i="8"/>
  <c r="I93" i="8" s="1"/>
  <c r="H25" i="8"/>
  <c r="H93" i="8" s="1"/>
  <c r="G25" i="8"/>
  <c r="G93" i="8" s="1"/>
  <c r="F25" i="8"/>
  <c r="F93" i="8" s="1"/>
  <c r="E60" i="11"/>
  <c r="F60" i="11"/>
  <c r="G60" i="11"/>
  <c r="H60" i="11"/>
  <c r="I60" i="11"/>
  <c r="J52" i="11"/>
  <c r="J51" i="11" s="1"/>
  <c r="K52" i="11"/>
  <c r="K51" i="11" s="1"/>
  <c r="L52" i="11"/>
  <c r="L51" i="11" s="1"/>
  <c r="M52" i="11"/>
  <c r="M51" i="11" s="1"/>
  <c r="N52" i="11"/>
  <c r="N51" i="11" s="1"/>
  <c r="O52" i="11"/>
  <c r="O51" i="11" s="1"/>
  <c r="P52" i="11"/>
  <c r="P51" i="11" s="1"/>
  <c r="Q52" i="11"/>
  <c r="Q51" i="11" s="1"/>
  <c r="R52" i="11"/>
  <c r="R51" i="11" s="1"/>
  <c r="S52" i="11"/>
  <c r="S51" i="11" s="1"/>
  <c r="K93" i="7"/>
  <c r="J93" i="7"/>
  <c r="K89" i="7"/>
  <c r="J89" i="7"/>
  <c r="K85" i="7"/>
  <c r="J85" i="7"/>
  <c r="K81" i="7"/>
  <c r="J81" i="7"/>
  <c r="K74" i="7"/>
  <c r="K73" i="7" s="1"/>
  <c r="J74" i="7"/>
  <c r="J73" i="7" s="1"/>
  <c r="K54" i="7"/>
  <c r="J54" i="7"/>
  <c r="K50" i="7"/>
  <c r="J50" i="7"/>
  <c r="K46" i="7"/>
  <c r="J46" i="7"/>
  <c r="K42" i="7"/>
  <c r="J42" i="7"/>
  <c r="K38" i="7"/>
  <c r="J38" i="7"/>
  <c r="K34" i="7"/>
  <c r="J34" i="7"/>
  <c r="K26" i="7"/>
  <c r="J26" i="7"/>
  <c r="M93" i="7"/>
  <c r="L93" i="7"/>
  <c r="M89" i="7"/>
  <c r="L89" i="7"/>
  <c r="M85" i="7"/>
  <c r="L85" i="7"/>
  <c r="M81" i="7"/>
  <c r="L81" i="7"/>
  <c r="M74" i="7"/>
  <c r="M73" i="7" s="1"/>
  <c r="L74" i="7"/>
  <c r="L73" i="7" s="1"/>
  <c r="L70" i="7"/>
  <c r="L53" i="11" s="1"/>
  <c r="M54" i="7"/>
  <c r="L54" i="7"/>
  <c r="M50" i="7"/>
  <c r="L50" i="7"/>
  <c r="M46" i="7"/>
  <c r="L46" i="7"/>
  <c r="M42" i="7"/>
  <c r="L42" i="7"/>
  <c r="M38" i="7"/>
  <c r="L38" i="7"/>
  <c r="M34" i="7"/>
  <c r="L34" i="7"/>
  <c r="M26" i="7"/>
  <c r="L26" i="7"/>
  <c r="O93" i="7"/>
  <c r="N93" i="7"/>
  <c r="O89" i="7"/>
  <c r="N89" i="7"/>
  <c r="O85" i="7"/>
  <c r="N85" i="7"/>
  <c r="O81" i="7"/>
  <c r="N81" i="7"/>
  <c r="O74" i="7"/>
  <c r="O73" i="7" s="1"/>
  <c r="N74" i="7"/>
  <c r="N73" i="7" s="1"/>
  <c r="O54" i="7"/>
  <c r="N54" i="7"/>
  <c r="O50" i="7"/>
  <c r="N50" i="7"/>
  <c r="O46" i="7"/>
  <c r="N46" i="7"/>
  <c r="O42" i="7"/>
  <c r="N42" i="7"/>
  <c r="O38" i="7"/>
  <c r="N38" i="7"/>
  <c r="O34" i="7"/>
  <c r="N34" i="7"/>
  <c r="O26" i="7"/>
  <c r="N26" i="7"/>
  <c r="P109" i="7"/>
  <c r="P55" i="11" s="1"/>
  <c r="Q93" i="7"/>
  <c r="P93" i="7"/>
  <c r="Q89" i="7"/>
  <c r="P89" i="7"/>
  <c r="Q85" i="7"/>
  <c r="P85" i="7"/>
  <c r="Q81" i="7"/>
  <c r="P81" i="7"/>
  <c r="Q74" i="7"/>
  <c r="Q73" i="7" s="1"/>
  <c r="P74" i="7"/>
  <c r="P73" i="7" s="1"/>
  <c r="Q54" i="7"/>
  <c r="P54" i="7"/>
  <c r="Q50" i="7"/>
  <c r="P50" i="7"/>
  <c r="Q46" i="7"/>
  <c r="P46" i="7"/>
  <c r="Q42" i="7"/>
  <c r="P42" i="7"/>
  <c r="Q38" i="7"/>
  <c r="P38" i="7"/>
  <c r="Q34" i="7"/>
  <c r="P34" i="7"/>
  <c r="Q26" i="7"/>
  <c r="P26" i="7"/>
  <c r="R93" i="7"/>
  <c r="R89" i="7"/>
  <c r="R85" i="7"/>
  <c r="R81" i="7"/>
  <c r="R74" i="7"/>
  <c r="R73" i="7" s="1"/>
  <c r="R54" i="7"/>
  <c r="R50" i="7"/>
  <c r="R46" i="7"/>
  <c r="R42" i="7"/>
  <c r="R38" i="7"/>
  <c r="R34" i="7"/>
  <c r="R26" i="7"/>
  <c r="S93" i="7"/>
  <c r="S89" i="7"/>
  <c r="S85" i="7"/>
  <c r="S81" i="7"/>
  <c r="S74" i="7"/>
  <c r="S73" i="7" s="1"/>
  <c r="S54" i="7"/>
  <c r="S50" i="7"/>
  <c r="S46" i="7"/>
  <c r="S42" i="7"/>
  <c r="S38" i="7"/>
  <c r="S34" i="7"/>
  <c r="S26" i="7"/>
  <c r="J46" i="11"/>
  <c r="J45" i="11" s="1"/>
  <c r="K46" i="11"/>
  <c r="K45" i="11" s="1"/>
  <c r="L46" i="11"/>
  <c r="L45" i="11" s="1"/>
  <c r="M46" i="11"/>
  <c r="M45" i="11" s="1"/>
  <c r="N46" i="11"/>
  <c r="N45" i="11" s="1"/>
  <c r="O46" i="11"/>
  <c r="O45" i="11" s="1"/>
  <c r="P46" i="11"/>
  <c r="P45" i="11" s="1"/>
  <c r="Q46" i="11"/>
  <c r="Q45" i="11" s="1"/>
  <c r="R46" i="11"/>
  <c r="R45" i="11" s="1"/>
  <c r="S46" i="11"/>
  <c r="S45" i="11" s="1"/>
  <c r="K56" i="6"/>
  <c r="J56" i="6"/>
  <c r="K55" i="6"/>
  <c r="J55" i="6"/>
  <c r="K54" i="6"/>
  <c r="J54" i="6"/>
  <c r="K53" i="6"/>
  <c r="J53" i="6"/>
  <c r="K52" i="6"/>
  <c r="J52" i="6"/>
  <c r="K23" i="6"/>
  <c r="K51" i="6" s="1"/>
  <c r="J23" i="6"/>
  <c r="J51" i="6" s="1"/>
  <c r="M56" i="6"/>
  <c r="L56" i="6"/>
  <c r="M55" i="6"/>
  <c r="L55" i="6"/>
  <c r="M54" i="6"/>
  <c r="L54" i="6"/>
  <c r="M53" i="6"/>
  <c r="L53" i="6"/>
  <c r="M52" i="6"/>
  <c r="L52" i="6"/>
  <c r="M23" i="6"/>
  <c r="M51" i="6" s="1"/>
  <c r="L23" i="6"/>
  <c r="L51" i="6" s="1"/>
  <c r="O56" i="6"/>
  <c r="N56" i="6"/>
  <c r="O55" i="6"/>
  <c r="N55" i="6"/>
  <c r="O54" i="6"/>
  <c r="N54" i="6"/>
  <c r="O53" i="6"/>
  <c r="N53" i="6"/>
  <c r="O52" i="6"/>
  <c r="N52" i="6"/>
  <c r="O23" i="6"/>
  <c r="O51" i="6" s="1"/>
  <c r="N23" i="6"/>
  <c r="N51" i="6" s="1"/>
  <c r="P23" i="6"/>
  <c r="P51" i="6" s="1"/>
  <c r="Q23" i="6"/>
  <c r="Q51" i="6" s="1"/>
  <c r="P52" i="6"/>
  <c r="Q52" i="6"/>
  <c r="P53" i="6"/>
  <c r="Q53" i="6"/>
  <c r="P54" i="6"/>
  <c r="Q54" i="6"/>
  <c r="P55" i="6"/>
  <c r="Q55" i="6"/>
  <c r="P56" i="6"/>
  <c r="Q56" i="6"/>
  <c r="R56" i="6"/>
  <c r="R55" i="6"/>
  <c r="R54" i="6"/>
  <c r="R53" i="6"/>
  <c r="R52" i="6"/>
  <c r="R23" i="6"/>
  <c r="R51" i="6" s="1"/>
  <c r="S56" i="6"/>
  <c r="S55" i="6"/>
  <c r="S54" i="6"/>
  <c r="S53" i="6"/>
  <c r="S52" i="6"/>
  <c r="S23" i="6"/>
  <c r="S51" i="6" s="1"/>
  <c r="H55" i="6"/>
  <c r="B52" i="6"/>
  <c r="J40" i="11"/>
  <c r="B99" i="11" s="1"/>
  <c r="K40" i="11"/>
  <c r="B103" i="11" s="1"/>
  <c r="L40" i="11"/>
  <c r="L39" i="11" s="1"/>
  <c r="C107" i="11" s="1"/>
  <c r="M40" i="11"/>
  <c r="B111" i="11" s="1"/>
  <c r="N40" i="11"/>
  <c r="N39" i="11" s="1"/>
  <c r="C115" i="11" s="1"/>
  <c r="O40" i="11"/>
  <c r="O39" i="11" s="1"/>
  <c r="C119" i="11" s="1"/>
  <c r="P40" i="11"/>
  <c r="P39" i="11" s="1"/>
  <c r="C123" i="11" s="1"/>
  <c r="Q40" i="11"/>
  <c r="Q39" i="11" s="1"/>
  <c r="C127" i="11" s="1"/>
  <c r="R40" i="11"/>
  <c r="R39" i="11" s="1"/>
  <c r="C131" i="11" s="1"/>
  <c r="S40" i="11"/>
  <c r="S39" i="11" s="1"/>
  <c r="C135" i="11" s="1"/>
  <c r="K53" i="5"/>
  <c r="J53" i="5"/>
  <c r="K52" i="5"/>
  <c r="J52" i="5"/>
  <c r="K51" i="5"/>
  <c r="J51" i="5"/>
  <c r="K50" i="5"/>
  <c r="J50" i="5"/>
  <c r="K49" i="5"/>
  <c r="J49" i="5"/>
  <c r="K25" i="5"/>
  <c r="K48" i="5" s="1"/>
  <c r="J25" i="5"/>
  <c r="J48" i="5" s="1"/>
  <c r="M53" i="5"/>
  <c r="L53" i="5"/>
  <c r="M52" i="5"/>
  <c r="L52" i="5"/>
  <c r="M51" i="5"/>
  <c r="L51" i="5"/>
  <c r="M50" i="5"/>
  <c r="L50" i="5"/>
  <c r="M49" i="5"/>
  <c r="L49" i="5"/>
  <c r="M25" i="5"/>
  <c r="M48" i="5" s="1"/>
  <c r="L25" i="5"/>
  <c r="L48" i="5" s="1"/>
  <c r="O53" i="5"/>
  <c r="N53" i="5"/>
  <c r="O52" i="5"/>
  <c r="N52" i="5"/>
  <c r="O51" i="5"/>
  <c r="N51" i="5"/>
  <c r="O50" i="5"/>
  <c r="N50" i="5"/>
  <c r="O49" i="5"/>
  <c r="N49" i="5"/>
  <c r="O25" i="5"/>
  <c r="O48" i="5" s="1"/>
  <c r="N25" i="5"/>
  <c r="N48" i="5" s="1"/>
  <c r="Q53" i="5"/>
  <c r="P53" i="5"/>
  <c r="Q52" i="5"/>
  <c r="P52" i="5"/>
  <c r="Q51" i="5"/>
  <c r="P51" i="5"/>
  <c r="Q50" i="5"/>
  <c r="P50" i="5"/>
  <c r="Q49" i="5"/>
  <c r="P49" i="5"/>
  <c r="Q25" i="5"/>
  <c r="Q48" i="5" s="1"/>
  <c r="P25" i="5"/>
  <c r="P48" i="5" s="1"/>
  <c r="R53" i="5"/>
  <c r="R52" i="5"/>
  <c r="R51" i="5"/>
  <c r="R50" i="5"/>
  <c r="R49" i="5"/>
  <c r="R25" i="5"/>
  <c r="R48" i="5" s="1"/>
  <c r="S53" i="5"/>
  <c r="S52" i="5"/>
  <c r="S51" i="5"/>
  <c r="S50" i="5"/>
  <c r="S49" i="5"/>
  <c r="S25" i="5"/>
  <c r="S48" i="5" s="1"/>
  <c r="B49" i="5"/>
  <c r="H50" i="5"/>
  <c r="C52" i="5"/>
  <c r="K155" i="14"/>
  <c r="K154" i="14" s="1"/>
  <c r="J155" i="14"/>
  <c r="J154" i="14" s="1"/>
  <c r="K33" i="14"/>
  <c r="K212" i="14" s="1"/>
  <c r="K32" i="11" s="1"/>
  <c r="J33" i="14"/>
  <c r="J212" i="14" s="1"/>
  <c r="J32" i="11" s="1"/>
  <c r="M155" i="14"/>
  <c r="M154" i="14" s="1"/>
  <c r="L155" i="14"/>
  <c r="L154" i="14" s="1"/>
  <c r="M33" i="14"/>
  <c r="M212" i="14" s="1"/>
  <c r="M32" i="11" s="1"/>
  <c r="L33" i="14"/>
  <c r="L212" i="14" s="1"/>
  <c r="L32" i="11" s="1"/>
  <c r="O155" i="14"/>
  <c r="O154" i="14" s="1"/>
  <c r="N155" i="14"/>
  <c r="N154" i="14" s="1"/>
  <c r="O33" i="14"/>
  <c r="O212" i="14" s="1"/>
  <c r="O32" i="11" s="1"/>
  <c r="N33" i="14"/>
  <c r="N212" i="14" s="1"/>
  <c r="N32" i="11" s="1"/>
  <c r="Q155" i="14"/>
  <c r="Q154" i="14" s="1"/>
  <c r="P155" i="14"/>
  <c r="P154" i="14" s="1"/>
  <c r="Q33" i="14"/>
  <c r="Q212" i="14" s="1"/>
  <c r="Q32" i="11" s="1"/>
  <c r="P33" i="14"/>
  <c r="P212" i="14" s="1"/>
  <c r="P32" i="11" s="1"/>
  <c r="R155" i="14"/>
  <c r="R154" i="14" s="1"/>
  <c r="R33" i="14"/>
  <c r="R212" i="14" s="1"/>
  <c r="R32" i="11" s="1"/>
  <c r="S155" i="14"/>
  <c r="S154" i="14" s="1"/>
  <c r="S33" i="14"/>
  <c r="S212" i="14" s="1"/>
  <c r="S32" i="11" s="1"/>
  <c r="K91" i="4"/>
  <c r="J91" i="4"/>
  <c r="K90" i="4"/>
  <c r="J90" i="4"/>
  <c r="K89" i="4"/>
  <c r="J89" i="4"/>
  <c r="K88" i="4"/>
  <c r="J88" i="4"/>
  <c r="K87" i="4"/>
  <c r="J87" i="4"/>
  <c r="K22" i="4"/>
  <c r="K86" i="4" s="1"/>
  <c r="K21" i="11" s="1"/>
  <c r="J22" i="4"/>
  <c r="J86" i="4" s="1"/>
  <c r="J21" i="11" s="1"/>
  <c r="M91" i="4"/>
  <c r="L91" i="4"/>
  <c r="M90" i="4"/>
  <c r="L90" i="4"/>
  <c r="M89" i="4"/>
  <c r="L89" i="4"/>
  <c r="M88" i="4"/>
  <c r="L88" i="4"/>
  <c r="M87" i="4"/>
  <c r="L87" i="4"/>
  <c r="M22" i="4"/>
  <c r="M86" i="4" s="1"/>
  <c r="M21" i="11" s="1"/>
  <c r="L22" i="4"/>
  <c r="L86" i="4" s="1"/>
  <c r="L21" i="11" s="1"/>
  <c r="O91" i="4"/>
  <c r="N91" i="4"/>
  <c r="O90" i="4"/>
  <c r="N90" i="4"/>
  <c r="O89" i="4"/>
  <c r="N89" i="4"/>
  <c r="O88" i="4"/>
  <c r="N88" i="4"/>
  <c r="O87" i="4"/>
  <c r="N87" i="4"/>
  <c r="O22" i="4"/>
  <c r="O86" i="4" s="1"/>
  <c r="O21" i="11" s="1"/>
  <c r="N22" i="4"/>
  <c r="N86" i="4" s="1"/>
  <c r="N21" i="11" s="1"/>
  <c r="Q91" i="4"/>
  <c r="P91" i="4"/>
  <c r="Q90" i="4"/>
  <c r="P90" i="4"/>
  <c r="Q89" i="4"/>
  <c r="P89" i="4"/>
  <c r="Q88" i="4"/>
  <c r="P88" i="4"/>
  <c r="Q87" i="4"/>
  <c r="P87" i="4"/>
  <c r="Q22" i="4"/>
  <c r="Q86" i="4" s="1"/>
  <c r="Q21" i="11" s="1"/>
  <c r="P22" i="4"/>
  <c r="P86" i="4" s="1"/>
  <c r="P21" i="11" s="1"/>
  <c r="R91" i="4"/>
  <c r="R90" i="4"/>
  <c r="R89" i="4"/>
  <c r="R88" i="4"/>
  <c r="R87" i="4"/>
  <c r="R22" i="4"/>
  <c r="R86" i="4" s="1"/>
  <c r="R21" i="11" s="1"/>
  <c r="S91" i="4"/>
  <c r="S90" i="4"/>
  <c r="S89" i="4"/>
  <c r="S88" i="4"/>
  <c r="S87" i="4"/>
  <c r="S22" i="4"/>
  <c r="S86" i="4" s="1"/>
  <c r="S21" i="11" s="1"/>
  <c r="S169" i="16"/>
  <c r="N173" i="16"/>
  <c r="M173" i="16"/>
  <c r="L173" i="16"/>
  <c r="K173" i="16"/>
  <c r="J173" i="16"/>
  <c r="N172" i="16"/>
  <c r="M172" i="16"/>
  <c r="L172" i="16"/>
  <c r="K172" i="16"/>
  <c r="J172" i="16"/>
  <c r="N171" i="16"/>
  <c r="M171" i="16"/>
  <c r="L171" i="16"/>
  <c r="K171" i="16"/>
  <c r="J171" i="16"/>
  <c r="N170" i="16"/>
  <c r="M170" i="16"/>
  <c r="L170" i="16"/>
  <c r="K170" i="16"/>
  <c r="J170" i="16"/>
  <c r="N169" i="16"/>
  <c r="M169" i="16"/>
  <c r="L169" i="16"/>
  <c r="K169" i="16"/>
  <c r="J169" i="16"/>
  <c r="N20" i="16"/>
  <c r="N168" i="16" s="1"/>
  <c r="N15" i="11" s="1"/>
  <c r="M20" i="16"/>
  <c r="M168" i="16" s="1"/>
  <c r="M15" i="11" s="1"/>
  <c r="L20" i="16"/>
  <c r="L168" i="16" s="1"/>
  <c r="L15" i="11" s="1"/>
  <c r="K20" i="16"/>
  <c r="K168" i="16" s="1"/>
  <c r="K15" i="11" s="1"/>
  <c r="J20" i="16"/>
  <c r="J168" i="16" s="1"/>
  <c r="J15" i="11" s="1"/>
  <c r="O173" i="16"/>
  <c r="O172" i="16"/>
  <c r="O171" i="16"/>
  <c r="O170" i="16"/>
  <c r="O169" i="16"/>
  <c r="O20" i="16"/>
  <c r="O168" i="16" s="1"/>
  <c r="O15" i="11" s="1"/>
  <c r="Q173" i="16"/>
  <c r="P173" i="16"/>
  <c r="Q172" i="16"/>
  <c r="P172" i="16"/>
  <c r="Q171" i="16"/>
  <c r="P171" i="16"/>
  <c r="Q170" i="16"/>
  <c r="P170" i="16"/>
  <c r="Q169" i="16"/>
  <c r="P169" i="16"/>
  <c r="Q20" i="16"/>
  <c r="Q168" i="16" s="1"/>
  <c r="Q15" i="11" s="1"/>
  <c r="P20" i="16"/>
  <c r="P168" i="16" s="1"/>
  <c r="P15" i="11" s="1"/>
  <c r="R173" i="16"/>
  <c r="R172" i="16"/>
  <c r="R171" i="16"/>
  <c r="R170" i="16"/>
  <c r="R169" i="16"/>
  <c r="R20" i="16"/>
  <c r="R168" i="16" s="1"/>
  <c r="R15" i="11" s="1"/>
  <c r="S173" i="16"/>
  <c r="S172" i="16"/>
  <c r="S171" i="16"/>
  <c r="S170" i="16"/>
  <c r="S20" i="16"/>
  <c r="S168" i="16" s="1"/>
  <c r="S15" i="11" s="1"/>
  <c r="K79" i="15"/>
  <c r="J79" i="15"/>
  <c r="K78" i="15"/>
  <c r="J78" i="15"/>
  <c r="K77" i="15"/>
  <c r="J77" i="15"/>
  <c r="K76" i="15"/>
  <c r="J76" i="15"/>
  <c r="K75" i="15"/>
  <c r="J75" i="15"/>
  <c r="K20" i="15"/>
  <c r="K74" i="15" s="1"/>
  <c r="K10" i="11" s="1"/>
  <c r="J20" i="15"/>
  <c r="J74" i="15" s="1"/>
  <c r="J10" i="11" s="1"/>
  <c r="O79" i="15"/>
  <c r="N79" i="15"/>
  <c r="M79" i="15"/>
  <c r="L79" i="15"/>
  <c r="O78" i="15"/>
  <c r="N78" i="15"/>
  <c r="M78" i="15"/>
  <c r="L78" i="15"/>
  <c r="O77" i="15"/>
  <c r="N77" i="15"/>
  <c r="M77" i="15"/>
  <c r="L77" i="15"/>
  <c r="O76" i="15"/>
  <c r="N76" i="15"/>
  <c r="M76" i="15"/>
  <c r="L76" i="15"/>
  <c r="O75" i="15"/>
  <c r="N75" i="15"/>
  <c r="M75" i="15"/>
  <c r="L75" i="15"/>
  <c r="O20" i="15"/>
  <c r="O74" i="15" s="1"/>
  <c r="O10" i="11" s="1"/>
  <c r="N20" i="15"/>
  <c r="N74" i="15" s="1"/>
  <c r="N10" i="11" s="1"/>
  <c r="M20" i="15"/>
  <c r="M74" i="15" s="1"/>
  <c r="M10" i="11" s="1"/>
  <c r="L20" i="15"/>
  <c r="L74" i="15" s="1"/>
  <c r="L10" i="11" s="1"/>
  <c r="Q79" i="15"/>
  <c r="P79" i="15"/>
  <c r="Q78" i="15"/>
  <c r="P78" i="15"/>
  <c r="Q77" i="15"/>
  <c r="P77" i="15"/>
  <c r="Q76" i="15"/>
  <c r="P76" i="15"/>
  <c r="Q75" i="15"/>
  <c r="P75" i="15"/>
  <c r="Q20" i="15"/>
  <c r="Q74" i="15" s="1"/>
  <c r="Q10" i="11" s="1"/>
  <c r="P20" i="15"/>
  <c r="P74" i="15" s="1"/>
  <c r="P10" i="11" s="1"/>
  <c r="R79" i="15"/>
  <c r="R78" i="15"/>
  <c r="R77" i="15"/>
  <c r="R76" i="15"/>
  <c r="R75" i="15"/>
  <c r="R20" i="15"/>
  <c r="R74" i="15" s="1"/>
  <c r="R10" i="11" s="1"/>
  <c r="S79" i="15"/>
  <c r="S78" i="15"/>
  <c r="S77" i="15"/>
  <c r="S76" i="15"/>
  <c r="S75" i="15"/>
  <c r="S20" i="15"/>
  <c r="S74" i="15" s="1"/>
  <c r="S10" i="11" s="1"/>
  <c r="A2" i="14"/>
  <c r="A2" i="4"/>
  <c r="C20" i="13"/>
  <c r="O77" i="9" l="1"/>
  <c r="O61" i="11" s="1"/>
  <c r="Q77" i="9"/>
  <c r="Q61" i="11" s="1"/>
  <c r="J112" i="9"/>
  <c r="J63" i="11" s="1"/>
  <c r="K57" i="6"/>
  <c r="K58" i="6" s="1"/>
  <c r="K47" i="11" s="1"/>
  <c r="B70" i="7"/>
  <c r="R92" i="4"/>
  <c r="R93" i="4" s="1"/>
  <c r="R22" i="11" s="1"/>
  <c r="K92" i="4"/>
  <c r="K93" i="4" s="1"/>
  <c r="K22" i="11" s="1"/>
  <c r="J92" i="4"/>
  <c r="J93" i="4" s="1"/>
  <c r="J22" i="11" s="1"/>
  <c r="N77" i="9"/>
  <c r="N61" i="11" s="1"/>
  <c r="L112" i="9"/>
  <c r="L63" i="11" s="1"/>
  <c r="M109" i="7"/>
  <c r="M55" i="11" s="1"/>
  <c r="J80" i="15"/>
  <c r="J81" i="15" s="1"/>
  <c r="J11" i="11" s="1"/>
  <c r="K80" i="15"/>
  <c r="K81" i="15" s="1"/>
  <c r="K11" i="11" s="1"/>
  <c r="F112" i="14"/>
  <c r="Q111" i="14"/>
  <c r="P112" i="14"/>
  <c r="D110" i="14"/>
  <c r="C110" i="14"/>
  <c r="H110" i="14"/>
  <c r="B112" i="14"/>
  <c r="R112" i="14"/>
  <c r="Q112" i="14"/>
  <c r="N112" i="14"/>
  <c r="P111" i="14"/>
  <c r="L112" i="14"/>
  <c r="N111" i="14"/>
  <c r="N109" i="14"/>
  <c r="M108" i="14"/>
  <c r="P110" i="14"/>
  <c r="N108" i="14"/>
  <c r="I110" i="14"/>
  <c r="K111" i="14"/>
  <c r="J111" i="14"/>
  <c r="I111" i="14"/>
  <c r="I109" i="14"/>
  <c r="K112" i="14"/>
  <c r="H111" i="14"/>
  <c r="H109" i="14"/>
  <c r="J112" i="14"/>
  <c r="D111" i="14"/>
  <c r="C109" i="14"/>
  <c r="I112" i="14"/>
  <c r="B109" i="14"/>
  <c r="B110" i="14"/>
  <c r="D112" i="14"/>
  <c r="L108" i="14"/>
  <c r="C111" i="14"/>
  <c r="B111" i="14"/>
  <c r="C112" i="14"/>
  <c r="J110" i="14"/>
  <c r="H108" i="14"/>
  <c r="O108" i="14"/>
  <c r="O111" i="14"/>
  <c r="O109" i="14"/>
  <c r="O112" i="14"/>
  <c r="O110" i="14"/>
  <c r="E110" i="14"/>
  <c r="E111" i="14"/>
  <c r="E108" i="14"/>
  <c r="E109" i="14"/>
  <c r="E112" i="14"/>
  <c r="S109" i="14"/>
  <c r="G109" i="14"/>
  <c r="M110" i="14"/>
  <c r="R109" i="14"/>
  <c r="F109" i="14"/>
  <c r="K108" i="14"/>
  <c r="S111" i="14"/>
  <c r="G111" i="14"/>
  <c r="L110" i="14"/>
  <c r="Q109" i="14"/>
  <c r="J108" i="14"/>
  <c r="M112" i="14"/>
  <c r="R111" i="14"/>
  <c r="F111" i="14"/>
  <c r="K110" i="14"/>
  <c r="P109" i="14"/>
  <c r="D109" i="14"/>
  <c r="G108" i="14"/>
  <c r="M109" i="14"/>
  <c r="F108" i="14"/>
  <c r="S110" i="14"/>
  <c r="L109" i="14"/>
  <c r="R110" i="14"/>
  <c r="S108" i="14"/>
  <c r="G110" i="14"/>
  <c r="Q108" i="14"/>
  <c r="S107" i="14"/>
  <c r="S27" i="11" s="1"/>
  <c r="N107" i="14"/>
  <c r="N27" i="11" s="1"/>
  <c r="K107" i="14"/>
  <c r="K27" i="11" s="1"/>
  <c r="J107" i="14"/>
  <c r="J27" i="11" s="1"/>
  <c r="R107" i="14"/>
  <c r="R27" i="11" s="1"/>
  <c r="M107" i="14"/>
  <c r="M27" i="11" s="1"/>
  <c r="Q107" i="14"/>
  <c r="Q27" i="11" s="1"/>
  <c r="L107" i="14"/>
  <c r="L27" i="11" s="1"/>
  <c r="P107" i="14"/>
  <c r="P27" i="11" s="1"/>
  <c r="O107" i="14"/>
  <c r="O27" i="11" s="1"/>
  <c r="M39" i="11"/>
  <c r="C111" i="11" s="1"/>
  <c r="K174" i="16"/>
  <c r="K175" i="16" s="1"/>
  <c r="K16" i="11" s="1"/>
  <c r="O174" i="16"/>
  <c r="O175" i="16" s="1"/>
  <c r="O16" i="11" s="1"/>
  <c r="L174" i="16"/>
  <c r="L175" i="16" s="1"/>
  <c r="L16" i="11" s="1"/>
  <c r="O80" i="15"/>
  <c r="O81" i="15" s="1"/>
  <c r="O11" i="11" s="1"/>
  <c r="N80" i="15"/>
  <c r="N81" i="15" s="1"/>
  <c r="N11" i="11" s="1"/>
  <c r="O112" i="9"/>
  <c r="O63" i="11" s="1"/>
  <c r="S77" i="9"/>
  <c r="S61" i="11" s="1"/>
  <c r="L77" i="9"/>
  <c r="L61" i="11" s="1"/>
  <c r="K77" i="9"/>
  <c r="K61" i="11" s="1"/>
  <c r="M77" i="9"/>
  <c r="M61" i="11" s="1"/>
  <c r="P77" i="9"/>
  <c r="P61" i="11" s="1"/>
  <c r="R77" i="9"/>
  <c r="R61" i="11" s="1"/>
  <c r="M112" i="9"/>
  <c r="M63" i="11" s="1"/>
  <c r="J77" i="9"/>
  <c r="J61" i="11" s="1"/>
  <c r="Q112" i="9"/>
  <c r="Q63" i="11" s="1"/>
  <c r="N112" i="9"/>
  <c r="N63" i="11" s="1"/>
  <c r="K109" i="7"/>
  <c r="K55" i="11" s="1"/>
  <c r="O109" i="7"/>
  <c r="O55" i="11" s="1"/>
  <c r="R70" i="7"/>
  <c r="R53" i="11" s="1"/>
  <c r="M70" i="7"/>
  <c r="M53" i="11" s="1"/>
  <c r="Q70" i="7"/>
  <c r="Q53" i="11" s="1"/>
  <c r="K70" i="7"/>
  <c r="K53" i="11" s="1"/>
  <c r="R109" i="7"/>
  <c r="R55" i="11" s="1"/>
  <c r="O70" i="7"/>
  <c r="O53" i="11" s="1"/>
  <c r="S70" i="7"/>
  <c r="S53" i="11" s="1"/>
  <c r="J39" i="11"/>
  <c r="C99" i="11" s="1"/>
  <c r="B119" i="11"/>
  <c r="B123" i="11"/>
  <c r="K39" i="11"/>
  <c r="C103" i="11" s="1"/>
  <c r="B107" i="11"/>
  <c r="B115" i="11"/>
  <c r="B127" i="11"/>
  <c r="B131" i="11"/>
  <c r="B135" i="11"/>
  <c r="R54" i="5"/>
  <c r="R55" i="5" s="1"/>
  <c r="R41" i="11" s="1"/>
  <c r="K54" i="5"/>
  <c r="K55" i="5" s="1"/>
  <c r="K41" i="11" s="1"/>
  <c r="J54" i="5"/>
  <c r="J55" i="5" s="1"/>
  <c r="J41" i="11" s="1"/>
  <c r="G58" i="10"/>
  <c r="G59" i="10" s="1"/>
  <c r="H58" i="10"/>
  <c r="H59" i="10" s="1"/>
  <c r="I58" i="10"/>
  <c r="I59" i="10" s="1"/>
  <c r="F58" i="10"/>
  <c r="F59" i="10" s="1"/>
  <c r="S112" i="9"/>
  <c r="S63" i="11" s="1"/>
  <c r="P112" i="9"/>
  <c r="P63" i="11" s="1"/>
  <c r="I99" i="8"/>
  <c r="I100" i="8" s="1"/>
  <c r="F99" i="8"/>
  <c r="F100" i="8" s="1"/>
  <c r="G99" i="8"/>
  <c r="G100" i="8" s="1"/>
  <c r="H99" i="8"/>
  <c r="H100" i="8" s="1"/>
  <c r="S109" i="7"/>
  <c r="S55" i="11" s="1"/>
  <c r="J57" i="6"/>
  <c r="J58" i="6" s="1"/>
  <c r="J47" i="11" s="1"/>
  <c r="L57" i="6"/>
  <c r="L58" i="6" s="1"/>
  <c r="L47" i="11" s="1"/>
  <c r="M57" i="6"/>
  <c r="M58" i="6" s="1"/>
  <c r="M47" i="11" s="1"/>
  <c r="Q57" i="6"/>
  <c r="Q58" i="6" s="1"/>
  <c r="Q47" i="11" s="1"/>
  <c r="P57" i="6"/>
  <c r="P58" i="6" s="1"/>
  <c r="P47" i="11" s="1"/>
  <c r="O57" i="6"/>
  <c r="O58" i="6" s="1"/>
  <c r="O47" i="11" s="1"/>
  <c r="N57" i="6"/>
  <c r="N58" i="6" s="1"/>
  <c r="N47" i="11" s="1"/>
  <c r="R57" i="6"/>
  <c r="R58" i="6" s="1"/>
  <c r="R47" i="11" s="1"/>
  <c r="S57" i="6"/>
  <c r="S58" i="6" s="1"/>
  <c r="S47" i="11" s="1"/>
  <c r="L54" i="5"/>
  <c r="L55" i="5" s="1"/>
  <c r="L41" i="11" s="1"/>
  <c r="M54" i="5"/>
  <c r="M55" i="5" s="1"/>
  <c r="M41" i="11" s="1"/>
  <c r="O54" i="5"/>
  <c r="O55" i="5" s="1"/>
  <c r="N54" i="5"/>
  <c r="N55" i="5" s="1"/>
  <c r="N41" i="11" s="1"/>
  <c r="Q54" i="5"/>
  <c r="Q55" i="5" s="1"/>
  <c r="Q41" i="11" s="1"/>
  <c r="P54" i="5"/>
  <c r="S54" i="5"/>
  <c r="S55" i="5" s="1"/>
  <c r="S41" i="11" s="1"/>
  <c r="M92" i="4"/>
  <c r="M93" i="4" s="1"/>
  <c r="M22" i="11" s="1"/>
  <c r="L92" i="4"/>
  <c r="L93" i="4" s="1"/>
  <c r="L22" i="11" s="1"/>
  <c r="O92" i="4"/>
  <c r="O93" i="4" s="1"/>
  <c r="O22" i="11" s="1"/>
  <c r="N92" i="4"/>
  <c r="N93" i="4" s="1"/>
  <c r="N22" i="11" s="1"/>
  <c r="P92" i="4"/>
  <c r="P93" i="4" s="1"/>
  <c r="P22" i="11" s="1"/>
  <c r="Q92" i="4"/>
  <c r="Q93" i="4" s="1"/>
  <c r="Q22" i="11" s="1"/>
  <c r="S92" i="4"/>
  <c r="S93" i="4" s="1"/>
  <c r="S22" i="11" s="1"/>
  <c r="M174" i="16"/>
  <c r="M175" i="16" s="1"/>
  <c r="M16" i="11" s="1"/>
  <c r="N174" i="16"/>
  <c r="N175" i="16" s="1"/>
  <c r="N16" i="11" s="1"/>
  <c r="J174" i="16"/>
  <c r="J175" i="16" s="1"/>
  <c r="J16" i="11" s="1"/>
  <c r="Q174" i="16"/>
  <c r="Q175" i="16" s="1"/>
  <c r="Q16" i="11" s="1"/>
  <c r="P174" i="16"/>
  <c r="P175" i="16" s="1"/>
  <c r="P16" i="11" s="1"/>
  <c r="R174" i="16"/>
  <c r="R175" i="16" s="1"/>
  <c r="R16" i="11" s="1"/>
  <c r="S174" i="16"/>
  <c r="S175" i="16" s="1"/>
  <c r="S16" i="11" s="1"/>
  <c r="P80" i="15"/>
  <c r="P81" i="15" s="1"/>
  <c r="P11" i="11" s="1"/>
  <c r="L80" i="15"/>
  <c r="L81" i="15" s="1"/>
  <c r="L11" i="11" s="1"/>
  <c r="Q80" i="15"/>
  <c r="Q81" i="15" s="1"/>
  <c r="Q11" i="11" s="1"/>
  <c r="M80" i="15"/>
  <c r="M81" i="15" s="1"/>
  <c r="M11" i="11" s="1"/>
  <c r="R80" i="15"/>
  <c r="R81" i="15" s="1"/>
  <c r="R11" i="11" s="1"/>
  <c r="S80" i="15"/>
  <c r="S81" i="15" s="1"/>
  <c r="S11" i="11" s="1"/>
  <c r="C56" i="10"/>
  <c r="D56" i="10"/>
  <c r="E56" i="10"/>
  <c r="B56" i="10"/>
  <c r="C97" i="8"/>
  <c r="D97" i="8"/>
  <c r="E97" i="8"/>
  <c r="B97" i="8"/>
  <c r="C55" i="6"/>
  <c r="D55" i="6"/>
  <c r="E55" i="6"/>
  <c r="F55" i="6"/>
  <c r="G55" i="6"/>
  <c r="I55" i="6"/>
  <c r="B55" i="6"/>
  <c r="D52" i="5"/>
  <c r="E52" i="5"/>
  <c r="F52" i="5"/>
  <c r="G52" i="5"/>
  <c r="H52" i="5"/>
  <c r="I52" i="5"/>
  <c r="B52" i="5"/>
  <c r="C90" i="4"/>
  <c r="D90" i="4"/>
  <c r="E90" i="4"/>
  <c r="F90" i="4"/>
  <c r="G90" i="4"/>
  <c r="H90" i="4"/>
  <c r="I90" i="4"/>
  <c r="B90" i="4"/>
  <c r="C172" i="16"/>
  <c r="D172" i="16"/>
  <c r="E172" i="16"/>
  <c r="F172" i="16"/>
  <c r="G172" i="16"/>
  <c r="H172" i="16"/>
  <c r="I172" i="16"/>
  <c r="B172" i="16"/>
  <c r="I78" i="15"/>
  <c r="C78" i="15"/>
  <c r="D78" i="15"/>
  <c r="E78" i="15"/>
  <c r="F78" i="15"/>
  <c r="G78" i="15"/>
  <c r="H78" i="15"/>
  <c r="B78" i="15"/>
  <c r="C46" i="11"/>
  <c r="C45" i="11" s="1"/>
  <c r="D46" i="11"/>
  <c r="D45" i="11" s="1"/>
  <c r="E46" i="11"/>
  <c r="E45" i="11" s="1"/>
  <c r="F46" i="11"/>
  <c r="F45" i="11" s="1"/>
  <c r="G46" i="11"/>
  <c r="G45" i="11" s="1"/>
  <c r="H46" i="11"/>
  <c r="H45" i="11" s="1"/>
  <c r="I46" i="11"/>
  <c r="I45" i="11" s="1"/>
  <c r="B46" i="11"/>
  <c r="B45" i="11" s="1"/>
  <c r="C40" i="11"/>
  <c r="D40" i="11"/>
  <c r="E40" i="11"/>
  <c r="F40" i="11"/>
  <c r="G40" i="11"/>
  <c r="H40" i="11"/>
  <c r="I40" i="11"/>
  <c r="B40" i="11"/>
  <c r="C60" i="11"/>
  <c r="C59" i="11" s="1"/>
  <c r="D60" i="11"/>
  <c r="D59" i="11" s="1"/>
  <c r="F59" i="11"/>
  <c r="G59" i="11"/>
  <c r="H59" i="11"/>
  <c r="I59" i="11"/>
  <c r="B60" i="11"/>
  <c r="B59" i="11" s="1"/>
  <c r="C52" i="11"/>
  <c r="C51" i="11" s="1"/>
  <c r="D52" i="11"/>
  <c r="D51" i="11" s="1"/>
  <c r="E52" i="11"/>
  <c r="E51" i="11" s="1"/>
  <c r="F52" i="11"/>
  <c r="F51" i="11" s="1"/>
  <c r="G52" i="11"/>
  <c r="G51" i="11" s="1"/>
  <c r="H52" i="11"/>
  <c r="H51" i="11" s="1"/>
  <c r="I52" i="11"/>
  <c r="I51" i="11" s="1"/>
  <c r="B52" i="11"/>
  <c r="B51" i="11" s="1"/>
  <c r="C53" i="10"/>
  <c r="D53" i="10"/>
  <c r="E53" i="10"/>
  <c r="C54" i="10"/>
  <c r="D54" i="10"/>
  <c r="E54" i="10"/>
  <c r="C55" i="10"/>
  <c r="D55" i="10"/>
  <c r="E55" i="10"/>
  <c r="C57" i="10"/>
  <c r="D57" i="10"/>
  <c r="E57" i="10"/>
  <c r="B57" i="10"/>
  <c r="B55" i="10"/>
  <c r="B54" i="10"/>
  <c r="C94" i="8"/>
  <c r="D94" i="8"/>
  <c r="E94" i="8"/>
  <c r="C95" i="8"/>
  <c r="D95" i="8"/>
  <c r="E95" i="8"/>
  <c r="C96" i="8"/>
  <c r="D96" i="8"/>
  <c r="E96" i="8"/>
  <c r="C98" i="8"/>
  <c r="D98" i="8"/>
  <c r="E98" i="8"/>
  <c r="B98" i="8"/>
  <c r="B96" i="8"/>
  <c r="B95" i="8"/>
  <c r="C52" i="6"/>
  <c r="D52" i="6"/>
  <c r="E52" i="6"/>
  <c r="F52" i="6"/>
  <c r="G52" i="6"/>
  <c r="H52" i="6"/>
  <c r="I52" i="6"/>
  <c r="C53" i="6"/>
  <c r="D53" i="6"/>
  <c r="E53" i="6"/>
  <c r="F53" i="6"/>
  <c r="G53" i="6"/>
  <c r="H53" i="6"/>
  <c r="I53" i="6"/>
  <c r="C54" i="6"/>
  <c r="D54" i="6"/>
  <c r="E54" i="6"/>
  <c r="F54" i="6"/>
  <c r="G54" i="6"/>
  <c r="H54" i="6"/>
  <c r="I54" i="6"/>
  <c r="C56" i="6"/>
  <c r="D56" i="6"/>
  <c r="E56" i="6"/>
  <c r="F56" i="6"/>
  <c r="G56" i="6"/>
  <c r="H56" i="6"/>
  <c r="I56" i="6"/>
  <c r="B56" i="6"/>
  <c r="B54" i="6"/>
  <c r="B53" i="6"/>
  <c r="C49" i="5"/>
  <c r="D49" i="5"/>
  <c r="E49" i="5"/>
  <c r="F49" i="5"/>
  <c r="G49" i="5"/>
  <c r="H49" i="5"/>
  <c r="I49" i="5"/>
  <c r="C50" i="5"/>
  <c r="D50" i="5"/>
  <c r="E50" i="5"/>
  <c r="F50" i="5"/>
  <c r="G50" i="5"/>
  <c r="I50" i="5"/>
  <c r="C51" i="5"/>
  <c r="D51" i="5"/>
  <c r="E51" i="5"/>
  <c r="F51" i="5"/>
  <c r="G51" i="5"/>
  <c r="H51" i="5"/>
  <c r="I51" i="5"/>
  <c r="C53" i="5"/>
  <c r="D53" i="5"/>
  <c r="E53" i="5"/>
  <c r="F53" i="5"/>
  <c r="G53" i="5"/>
  <c r="H53" i="5"/>
  <c r="I53" i="5"/>
  <c r="B53" i="5"/>
  <c r="B51" i="5"/>
  <c r="B50" i="5"/>
  <c r="C81" i="9"/>
  <c r="C80" i="9" s="1"/>
  <c r="D81" i="9"/>
  <c r="D80" i="9" s="1"/>
  <c r="E81" i="9"/>
  <c r="E80" i="9" s="1"/>
  <c r="F81" i="9"/>
  <c r="F80" i="9" s="1"/>
  <c r="G81" i="9"/>
  <c r="G80" i="9" s="1"/>
  <c r="H81" i="9"/>
  <c r="H80" i="9" s="1"/>
  <c r="I81" i="9"/>
  <c r="I80" i="9" s="1"/>
  <c r="B81" i="9"/>
  <c r="B80" i="9" s="1"/>
  <c r="C74" i="7"/>
  <c r="C73" i="7" s="1"/>
  <c r="D74" i="7"/>
  <c r="D73" i="7" s="1"/>
  <c r="E74" i="7"/>
  <c r="E73" i="7" s="1"/>
  <c r="F74" i="7"/>
  <c r="F73" i="7" s="1"/>
  <c r="G74" i="7"/>
  <c r="G73" i="7" s="1"/>
  <c r="H74" i="7"/>
  <c r="H73" i="7" s="1"/>
  <c r="I74" i="7"/>
  <c r="I73" i="7" s="1"/>
  <c r="B74" i="7"/>
  <c r="B73" i="7" s="1"/>
  <c r="I87" i="4"/>
  <c r="H87" i="4"/>
  <c r="G87" i="4"/>
  <c r="F87" i="4"/>
  <c r="E87" i="4"/>
  <c r="D87" i="4"/>
  <c r="C87" i="4"/>
  <c r="B87" i="4"/>
  <c r="I169" i="16"/>
  <c r="H169" i="16"/>
  <c r="G169" i="16"/>
  <c r="F169" i="16"/>
  <c r="E169" i="16"/>
  <c r="D169" i="16"/>
  <c r="C169" i="16"/>
  <c r="I75" i="15"/>
  <c r="H75" i="15"/>
  <c r="G75" i="15"/>
  <c r="F75" i="15"/>
  <c r="E75" i="15"/>
  <c r="D75" i="15"/>
  <c r="C75" i="15"/>
  <c r="C155" i="14"/>
  <c r="C154" i="14" s="1"/>
  <c r="D155" i="14"/>
  <c r="D154" i="14" s="1"/>
  <c r="E155" i="14"/>
  <c r="E154" i="14" s="1"/>
  <c r="F155" i="14"/>
  <c r="F154" i="14" s="1"/>
  <c r="G155" i="14"/>
  <c r="G154" i="14" s="1"/>
  <c r="H155" i="14"/>
  <c r="H154" i="14" s="1"/>
  <c r="I155" i="14"/>
  <c r="I154" i="14" s="1"/>
  <c r="B155" i="14"/>
  <c r="B154" i="14" s="1"/>
  <c r="C88" i="4"/>
  <c r="D88" i="4"/>
  <c r="E88" i="4"/>
  <c r="F88" i="4"/>
  <c r="G88" i="4"/>
  <c r="H88" i="4"/>
  <c r="I88" i="4"/>
  <c r="C89" i="4"/>
  <c r="D89" i="4"/>
  <c r="E89" i="4"/>
  <c r="F89" i="4"/>
  <c r="G89" i="4"/>
  <c r="H89" i="4"/>
  <c r="I89" i="4"/>
  <c r="C91" i="4"/>
  <c r="D91" i="4"/>
  <c r="E91" i="4"/>
  <c r="F91" i="4"/>
  <c r="G91" i="4"/>
  <c r="H91" i="4"/>
  <c r="I91" i="4"/>
  <c r="B91" i="4"/>
  <c r="B89" i="4"/>
  <c r="B88" i="4"/>
  <c r="C170" i="16"/>
  <c r="D170" i="16"/>
  <c r="E170" i="16"/>
  <c r="F170" i="16"/>
  <c r="G170" i="16"/>
  <c r="H170" i="16"/>
  <c r="I170" i="16"/>
  <c r="C171" i="16"/>
  <c r="D171" i="16"/>
  <c r="E171" i="16"/>
  <c r="F171" i="16"/>
  <c r="G171" i="16"/>
  <c r="H171" i="16"/>
  <c r="I171" i="16"/>
  <c r="C173" i="16"/>
  <c r="D173" i="16"/>
  <c r="E173" i="16"/>
  <c r="F173" i="16"/>
  <c r="G173" i="16"/>
  <c r="H173" i="16"/>
  <c r="I173" i="16"/>
  <c r="B173" i="16"/>
  <c r="B171" i="16"/>
  <c r="B170" i="16"/>
  <c r="B76" i="15"/>
  <c r="C76" i="15"/>
  <c r="D76" i="15"/>
  <c r="E76" i="15"/>
  <c r="F76" i="15"/>
  <c r="G76" i="15"/>
  <c r="H76" i="15"/>
  <c r="I76" i="15"/>
  <c r="B77" i="15"/>
  <c r="C77" i="15"/>
  <c r="D77" i="15"/>
  <c r="E77" i="15"/>
  <c r="F77" i="15"/>
  <c r="G77" i="15"/>
  <c r="H77" i="15"/>
  <c r="I77" i="15"/>
  <c r="B79" i="15"/>
  <c r="C79" i="15"/>
  <c r="D79" i="15"/>
  <c r="E79" i="15"/>
  <c r="F79" i="15"/>
  <c r="G79" i="15"/>
  <c r="H79" i="15"/>
  <c r="I79" i="15"/>
  <c r="I1" i="11"/>
  <c r="I1" i="10"/>
  <c r="I1" i="9"/>
  <c r="I1" i="8"/>
  <c r="I1" i="7"/>
  <c r="I1" i="6"/>
  <c r="I1" i="5"/>
  <c r="I1" i="14"/>
  <c r="I1" i="4"/>
  <c r="I1" i="16"/>
  <c r="I1" i="15"/>
  <c r="C20" i="16"/>
  <c r="C168" i="16" s="1"/>
  <c r="C15" i="11" s="1"/>
  <c r="D20" i="16"/>
  <c r="D168" i="16" s="1"/>
  <c r="D15" i="11" s="1"/>
  <c r="E20" i="16"/>
  <c r="E168" i="16" s="1"/>
  <c r="E15" i="11" s="1"/>
  <c r="F20" i="16"/>
  <c r="F168" i="16" s="1"/>
  <c r="F15" i="11" s="1"/>
  <c r="G20" i="16"/>
  <c r="G168" i="16" s="1"/>
  <c r="G15" i="11" s="1"/>
  <c r="H20" i="16"/>
  <c r="H168" i="16" s="1"/>
  <c r="H15" i="11" s="1"/>
  <c r="I20" i="16"/>
  <c r="I168" i="16" s="1"/>
  <c r="I15" i="11" s="1"/>
  <c r="B20" i="16"/>
  <c r="B168" i="16" s="1"/>
  <c r="B15" i="11" s="1"/>
  <c r="C20" i="15"/>
  <c r="C74" i="15" s="1"/>
  <c r="C10" i="11" s="1"/>
  <c r="D20" i="15"/>
  <c r="D74" i="15" s="1"/>
  <c r="D10" i="11" s="1"/>
  <c r="E20" i="15"/>
  <c r="E74" i="15" s="1"/>
  <c r="E10" i="11" s="1"/>
  <c r="F20" i="15"/>
  <c r="F74" i="15" s="1"/>
  <c r="F10" i="11" s="1"/>
  <c r="G20" i="15"/>
  <c r="G74" i="15" s="1"/>
  <c r="G10" i="11" s="1"/>
  <c r="H20" i="15"/>
  <c r="H74" i="15" s="1"/>
  <c r="H10" i="11" s="1"/>
  <c r="I20" i="15"/>
  <c r="I74" i="15" s="1"/>
  <c r="I10" i="11" s="1"/>
  <c r="B20" i="15"/>
  <c r="B74" i="15" s="1"/>
  <c r="B10" i="11" s="1"/>
  <c r="B96" i="9"/>
  <c r="B92" i="9"/>
  <c r="B88" i="9"/>
  <c r="B61" i="9"/>
  <c r="B57" i="9"/>
  <c r="B53" i="9"/>
  <c r="B49" i="9"/>
  <c r="B45" i="9"/>
  <c r="B41" i="9"/>
  <c r="B37" i="9"/>
  <c r="B33" i="9"/>
  <c r="B29" i="9"/>
  <c r="B54" i="7"/>
  <c r="B50" i="7"/>
  <c r="B46" i="7"/>
  <c r="B42" i="7"/>
  <c r="B93" i="7"/>
  <c r="B89" i="7"/>
  <c r="B85" i="7"/>
  <c r="B81" i="7"/>
  <c r="E59" i="11"/>
  <c r="A2" i="10"/>
  <c r="A2" i="9"/>
  <c r="A2" i="8"/>
  <c r="A2" i="7"/>
  <c r="A2" i="6"/>
  <c r="A2" i="5"/>
  <c r="A2" i="11"/>
  <c r="I21" i="9"/>
  <c r="H21" i="9"/>
  <c r="G21" i="9"/>
  <c r="F21" i="9"/>
  <c r="E21" i="9"/>
  <c r="D21" i="9"/>
  <c r="C21" i="9"/>
  <c r="B21" i="9"/>
  <c r="I26" i="7"/>
  <c r="H26" i="7"/>
  <c r="G26" i="7"/>
  <c r="F26" i="7"/>
  <c r="E26" i="7"/>
  <c r="C26" i="7"/>
  <c r="B26" i="7"/>
  <c r="I23" i="6"/>
  <c r="I51" i="6" s="1"/>
  <c r="H23" i="6"/>
  <c r="H51" i="6" s="1"/>
  <c r="G23" i="6"/>
  <c r="G51" i="6" s="1"/>
  <c r="F23" i="6"/>
  <c r="F51" i="6" s="1"/>
  <c r="E23" i="6"/>
  <c r="E51" i="6" s="1"/>
  <c r="D23" i="6"/>
  <c r="D51" i="6" s="1"/>
  <c r="C23" i="6"/>
  <c r="C51" i="6" s="1"/>
  <c r="B23" i="6"/>
  <c r="B51" i="6" s="1"/>
  <c r="I25" i="5"/>
  <c r="I48" i="5" s="1"/>
  <c r="H25" i="5"/>
  <c r="H48" i="5" s="1"/>
  <c r="G25" i="5"/>
  <c r="G48" i="5" s="1"/>
  <c r="F25" i="5"/>
  <c r="F48" i="5" s="1"/>
  <c r="E25" i="5"/>
  <c r="E48" i="5" s="1"/>
  <c r="D25" i="5"/>
  <c r="D48" i="5" s="1"/>
  <c r="C25" i="5"/>
  <c r="C48" i="5" s="1"/>
  <c r="B25" i="5"/>
  <c r="B48" i="5" s="1"/>
  <c r="B19" i="13"/>
  <c r="D2" i="13"/>
  <c r="I33" i="14"/>
  <c r="H33" i="14"/>
  <c r="G33" i="14"/>
  <c r="F33" i="14"/>
  <c r="E33" i="14"/>
  <c r="D33" i="14"/>
  <c r="C33" i="14"/>
  <c r="B33" i="14"/>
  <c r="E25" i="10"/>
  <c r="E52" i="10" s="1"/>
  <c r="D25" i="10"/>
  <c r="D52" i="10" s="1"/>
  <c r="C25" i="10"/>
  <c r="C52" i="10" s="1"/>
  <c r="B25" i="10"/>
  <c r="B52" i="10" s="1"/>
  <c r="I96" i="9"/>
  <c r="H96" i="9"/>
  <c r="G96" i="9"/>
  <c r="F96" i="9"/>
  <c r="E96" i="9"/>
  <c r="D96" i="9"/>
  <c r="C96" i="9"/>
  <c r="I92" i="9"/>
  <c r="H92" i="9"/>
  <c r="G92" i="9"/>
  <c r="F92" i="9"/>
  <c r="E92" i="9"/>
  <c r="D92" i="9"/>
  <c r="C92" i="9"/>
  <c r="I88" i="9"/>
  <c r="H88" i="9"/>
  <c r="G88" i="9"/>
  <c r="F88" i="9"/>
  <c r="E88" i="9"/>
  <c r="D88" i="9"/>
  <c r="C88" i="9"/>
  <c r="I61" i="9"/>
  <c r="H61" i="9"/>
  <c r="G61" i="9"/>
  <c r="F61" i="9"/>
  <c r="E61" i="9"/>
  <c r="D61" i="9"/>
  <c r="C61" i="9"/>
  <c r="I57" i="9"/>
  <c r="H57" i="9"/>
  <c r="G57" i="9"/>
  <c r="F57" i="9"/>
  <c r="E57" i="9"/>
  <c r="D57" i="9"/>
  <c r="C57" i="9"/>
  <c r="I53" i="9"/>
  <c r="H53" i="9"/>
  <c r="G53" i="9"/>
  <c r="F53" i="9"/>
  <c r="E53" i="9"/>
  <c r="D53" i="9"/>
  <c r="C53" i="9"/>
  <c r="I49" i="9"/>
  <c r="H49" i="9"/>
  <c r="G49" i="9"/>
  <c r="F49" i="9"/>
  <c r="E49" i="9"/>
  <c r="D49" i="9"/>
  <c r="C49" i="9"/>
  <c r="I45" i="9"/>
  <c r="H45" i="9"/>
  <c r="G45" i="9"/>
  <c r="F45" i="9"/>
  <c r="E45" i="9"/>
  <c r="D45" i="9"/>
  <c r="C45" i="9"/>
  <c r="I41" i="9"/>
  <c r="H41" i="9"/>
  <c r="G41" i="9"/>
  <c r="F41" i="9"/>
  <c r="E41" i="9"/>
  <c r="D41" i="9"/>
  <c r="C41" i="9"/>
  <c r="I37" i="9"/>
  <c r="H37" i="9"/>
  <c r="G37" i="9"/>
  <c r="F37" i="9"/>
  <c r="E37" i="9"/>
  <c r="D37" i="9"/>
  <c r="C37" i="9"/>
  <c r="I33" i="9"/>
  <c r="H33" i="9"/>
  <c r="G33" i="9"/>
  <c r="F33" i="9"/>
  <c r="E33" i="9"/>
  <c r="D33" i="9"/>
  <c r="C33" i="9"/>
  <c r="I29" i="9"/>
  <c r="H29" i="9"/>
  <c r="G29" i="9"/>
  <c r="F29" i="9"/>
  <c r="E29" i="9"/>
  <c r="D29" i="9"/>
  <c r="C29" i="9"/>
  <c r="C25" i="8"/>
  <c r="C93" i="8" s="1"/>
  <c r="D25" i="8"/>
  <c r="D93" i="8" s="1"/>
  <c r="E25" i="8"/>
  <c r="E93" i="8" s="1"/>
  <c r="B25" i="8"/>
  <c r="B93" i="8" s="1"/>
  <c r="I93" i="7"/>
  <c r="H93" i="7"/>
  <c r="G93" i="7"/>
  <c r="F93" i="7"/>
  <c r="E93" i="7"/>
  <c r="D93" i="7"/>
  <c r="C93" i="7"/>
  <c r="I89" i="7"/>
  <c r="H89" i="7"/>
  <c r="G89" i="7"/>
  <c r="F89" i="7"/>
  <c r="E89" i="7"/>
  <c r="D89" i="7"/>
  <c r="C89" i="7"/>
  <c r="I85" i="7"/>
  <c r="H85" i="7"/>
  <c r="G85" i="7"/>
  <c r="F85" i="7"/>
  <c r="E85" i="7"/>
  <c r="D85" i="7"/>
  <c r="C85" i="7"/>
  <c r="I81" i="7"/>
  <c r="H81" i="7"/>
  <c r="G81" i="7"/>
  <c r="F81" i="7"/>
  <c r="E81" i="7"/>
  <c r="D81" i="7"/>
  <c r="C81" i="7"/>
  <c r="I54" i="7"/>
  <c r="H54" i="7"/>
  <c r="G54" i="7"/>
  <c r="F54" i="7"/>
  <c r="E54" i="7"/>
  <c r="D54" i="7"/>
  <c r="C54" i="7"/>
  <c r="I50" i="7"/>
  <c r="H50" i="7"/>
  <c r="G50" i="7"/>
  <c r="F50" i="7"/>
  <c r="E50" i="7"/>
  <c r="D50" i="7"/>
  <c r="C50" i="7"/>
  <c r="I46" i="7"/>
  <c r="H46" i="7"/>
  <c r="G46" i="7"/>
  <c r="F46" i="7"/>
  <c r="E46" i="7"/>
  <c r="D46" i="7"/>
  <c r="C46" i="7"/>
  <c r="I42" i="7"/>
  <c r="H42" i="7"/>
  <c r="G42" i="7"/>
  <c r="F42" i="7"/>
  <c r="E42" i="7"/>
  <c r="D42" i="7"/>
  <c r="C42" i="7"/>
  <c r="I38" i="7"/>
  <c r="H38" i="7"/>
  <c r="G38" i="7"/>
  <c r="F38" i="7"/>
  <c r="E38" i="7"/>
  <c r="D38" i="7"/>
  <c r="C38" i="7"/>
  <c r="B38" i="7"/>
  <c r="D34" i="7"/>
  <c r="E34" i="7"/>
  <c r="F34" i="7"/>
  <c r="G34" i="7"/>
  <c r="H34" i="7"/>
  <c r="I34" i="7"/>
  <c r="C34" i="7"/>
  <c r="B34" i="7"/>
  <c r="D26" i="7"/>
  <c r="C22" i="4"/>
  <c r="C86" i="4" s="1"/>
  <c r="C21" i="11" s="1"/>
  <c r="D22" i="4"/>
  <c r="D86" i="4" s="1"/>
  <c r="D21" i="11" s="1"/>
  <c r="E22" i="4"/>
  <c r="E86" i="4" s="1"/>
  <c r="E21" i="11" s="1"/>
  <c r="F22" i="4"/>
  <c r="F86" i="4" s="1"/>
  <c r="F21" i="11" s="1"/>
  <c r="G22" i="4"/>
  <c r="G86" i="4" s="1"/>
  <c r="G21" i="11" s="1"/>
  <c r="H22" i="4"/>
  <c r="H86" i="4" s="1"/>
  <c r="H21" i="11" s="1"/>
  <c r="I22" i="4"/>
  <c r="I86" i="4" s="1"/>
  <c r="I21" i="11" s="1"/>
  <c r="B22" i="4"/>
  <c r="B86" i="4" s="1"/>
  <c r="B21" i="11" s="1"/>
  <c r="I212" i="14" l="1"/>
  <c r="I32" i="11" s="1"/>
  <c r="I107" i="14"/>
  <c r="I27" i="11" s="1"/>
  <c r="H212" i="14"/>
  <c r="H32" i="11" s="1"/>
  <c r="H107" i="14"/>
  <c r="H27" i="11" s="1"/>
  <c r="B212" i="14"/>
  <c r="B32" i="11" s="1"/>
  <c r="B107" i="14"/>
  <c r="B27" i="11" s="1"/>
  <c r="D212" i="14"/>
  <c r="D32" i="11" s="1"/>
  <c r="D107" i="14"/>
  <c r="D27" i="11" s="1"/>
  <c r="E212" i="14"/>
  <c r="E32" i="11" s="1"/>
  <c r="E107" i="14"/>
  <c r="E27" i="11" s="1"/>
  <c r="C212" i="14"/>
  <c r="C32" i="11" s="1"/>
  <c r="C107" i="14"/>
  <c r="C27" i="11" s="1"/>
  <c r="F212" i="14"/>
  <c r="F32" i="11" s="1"/>
  <c r="F107" i="14"/>
  <c r="F27" i="11" s="1"/>
  <c r="G212" i="14"/>
  <c r="G32" i="11" s="1"/>
  <c r="G107" i="14"/>
  <c r="G27" i="11" s="1"/>
  <c r="P55" i="5"/>
  <c r="P41" i="11" s="1"/>
  <c r="O41" i="11"/>
  <c r="C39" i="11"/>
  <c r="C71" i="11" s="1"/>
  <c r="B71" i="11"/>
  <c r="I39" i="11"/>
  <c r="C95" i="11" s="1"/>
  <c r="B95" i="11"/>
  <c r="H39" i="11"/>
  <c r="C91" i="11" s="1"/>
  <c r="B91" i="11"/>
  <c r="G39" i="11"/>
  <c r="C87" i="11" s="1"/>
  <c r="B87" i="11"/>
  <c r="F39" i="11"/>
  <c r="C83" i="11" s="1"/>
  <c r="B83" i="11"/>
  <c r="B39" i="11"/>
  <c r="C67" i="11" s="1"/>
  <c r="B67" i="11"/>
  <c r="E39" i="11"/>
  <c r="C79" i="11" s="1"/>
  <c r="B79" i="11"/>
  <c r="D39" i="11"/>
  <c r="C75" i="11" s="1"/>
  <c r="B75" i="11"/>
  <c r="B109" i="7"/>
  <c r="H112" i="9"/>
  <c r="I112" i="9"/>
  <c r="C112" i="9"/>
  <c r="B77" i="9"/>
  <c r="D112" i="9"/>
  <c r="B112" i="9"/>
  <c r="E109" i="7"/>
  <c r="C109" i="7"/>
  <c r="H174" i="16"/>
  <c r="H175" i="16" s="1"/>
  <c r="H16" i="11" s="1"/>
  <c r="G77" i="9"/>
  <c r="H77" i="9"/>
  <c r="G112" i="9"/>
  <c r="C77" i="9"/>
  <c r="F112" i="9"/>
  <c r="D77" i="9"/>
  <c r="E112" i="9"/>
  <c r="E70" i="7"/>
  <c r="D109" i="7"/>
  <c r="I70" i="7"/>
  <c r="H70" i="7"/>
  <c r="I109" i="7"/>
  <c r="H109" i="7"/>
  <c r="C70" i="7"/>
  <c r="F70" i="7"/>
  <c r="G109" i="7"/>
  <c r="G70" i="7"/>
  <c r="F109" i="7"/>
  <c r="D70" i="7"/>
  <c r="G80" i="15"/>
  <c r="G81" i="15" s="1"/>
  <c r="G11" i="11" s="1"/>
  <c r="F80" i="15"/>
  <c r="F81" i="15" s="1"/>
  <c r="F11" i="11" s="1"/>
  <c r="I80" i="15"/>
  <c r="I81" i="15" s="1"/>
  <c r="I11" i="11" s="1"/>
  <c r="I174" i="16"/>
  <c r="I175" i="16" s="1"/>
  <c r="I16" i="11" s="1"/>
  <c r="H80" i="15"/>
  <c r="H81" i="15" s="1"/>
  <c r="H11" i="11" s="1"/>
  <c r="H92" i="4"/>
  <c r="H93" i="4" s="1"/>
  <c r="H22" i="11" s="1"/>
  <c r="F174" i="16"/>
  <c r="F175" i="16" s="1"/>
  <c r="F16" i="11" s="1"/>
  <c r="G174" i="16"/>
  <c r="G175" i="16" s="1"/>
  <c r="G16" i="11" s="1"/>
  <c r="E80" i="15"/>
  <c r="E81" i="15" s="1"/>
  <c r="E11" i="11" s="1"/>
  <c r="E174" i="16"/>
  <c r="E175" i="16" s="1"/>
  <c r="E16" i="11" s="1"/>
  <c r="D80" i="15"/>
  <c r="D81" i="15" s="1"/>
  <c r="D11" i="11" s="1"/>
  <c r="D174" i="16"/>
  <c r="D175" i="16" s="1"/>
  <c r="D16" i="11" s="1"/>
  <c r="I92" i="4"/>
  <c r="I93" i="4" s="1"/>
  <c r="I22" i="11" s="1"/>
  <c r="G92" i="4"/>
  <c r="G93" i="4" s="1"/>
  <c r="G22" i="11" s="1"/>
  <c r="F92" i="4"/>
  <c r="F93" i="4" s="1"/>
  <c r="F22" i="11" s="1"/>
  <c r="E92" i="4"/>
  <c r="E93" i="4" s="1"/>
  <c r="E22" i="11" s="1"/>
  <c r="D92" i="4"/>
  <c r="D93" i="4" s="1"/>
  <c r="D22" i="11" s="1"/>
  <c r="C92" i="4"/>
  <c r="C93" i="4" s="1"/>
  <c r="C22" i="11" s="1"/>
  <c r="B174" i="16"/>
  <c r="B175" i="16" s="1"/>
  <c r="B16" i="11" s="1"/>
  <c r="C174" i="16"/>
  <c r="C175" i="16" s="1"/>
  <c r="C16" i="11" s="1"/>
  <c r="B80" i="15"/>
  <c r="B81" i="15" s="1"/>
  <c r="B11" i="11" s="1"/>
  <c r="C80" i="15"/>
  <c r="C81" i="15" s="1"/>
  <c r="C11" i="11" s="1"/>
  <c r="B92" i="4"/>
  <c r="B93" i="4" s="1"/>
  <c r="B22" i="11" s="1"/>
  <c r="F77" i="9"/>
  <c r="I77" i="9"/>
  <c r="E77" i="9"/>
  <c r="D63" i="11" l="1"/>
  <c r="B61" i="11"/>
  <c r="E63" i="11"/>
  <c r="D61" i="11"/>
  <c r="E61" i="11"/>
  <c r="I61" i="11"/>
  <c r="G63" i="11"/>
  <c r="B63" i="11"/>
  <c r="H63" i="11"/>
  <c r="C63" i="11"/>
  <c r="I63" i="11"/>
  <c r="F63" i="11"/>
  <c r="C61" i="11"/>
  <c r="F61" i="11"/>
  <c r="H61" i="11"/>
  <c r="G61" i="11"/>
  <c r="E53" i="11"/>
  <c r="F55" i="11"/>
  <c r="B55" i="11"/>
  <c r="F53" i="11"/>
  <c r="H53" i="11"/>
  <c r="E55" i="11"/>
  <c r="D55" i="11"/>
  <c r="D53" i="11"/>
  <c r="C53" i="11"/>
  <c r="H55" i="11"/>
  <c r="I53" i="11"/>
  <c r="B53" i="11"/>
  <c r="G53" i="11"/>
  <c r="G55" i="11"/>
  <c r="I55" i="11"/>
  <c r="C55" i="11"/>
  <c r="B54" i="5"/>
  <c r="B55" i="5" s="1"/>
  <c r="C54" i="5"/>
  <c r="C55" i="5" s="1"/>
  <c r="E54" i="5"/>
  <c r="F54" i="5"/>
  <c r="G54" i="5"/>
  <c r="H54" i="5"/>
  <c r="D54" i="5"/>
  <c r="I54" i="5"/>
  <c r="I55" i="5" s="1"/>
  <c r="B57" i="6"/>
  <c r="B58" i="6" s="1"/>
  <c r="H57" i="6"/>
  <c r="H58" i="6" s="1"/>
  <c r="E57" i="6"/>
  <c r="E58" i="6" s="1"/>
  <c r="I57" i="6"/>
  <c r="I58" i="6" s="1"/>
  <c r="F57" i="6"/>
  <c r="F58" i="6" s="1"/>
  <c r="C57" i="6"/>
  <c r="C58" i="6" s="1"/>
  <c r="D57" i="6"/>
  <c r="D58" i="6" s="1"/>
  <c r="G57" i="6"/>
  <c r="G58" i="6" s="1"/>
  <c r="B99" i="8"/>
  <c r="B100" i="8" s="1"/>
  <c r="D99" i="8"/>
  <c r="D100" i="8" s="1"/>
  <c r="C99" i="8"/>
  <c r="C100" i="8" s="1"/>
  <c r="E99" i="8"/>
  <c r="E100" i="8" s="1"/>
  <c r="B58" i="10"/>
  <c r="B59" i="10" s="1"/>
  <c r="C58" i="10"/>
  <c r="C59" i="10" s="1"/>
  <c r="E58" i="10"/>
  <c r="E59" i="10" s="1"/>
  <c r="D58" i="10"/>
  <c r="D59" i="10" s="1"/>
  <c r="D47" i="11" l="1"/>
  <c r="F47" i="11"/>
  <c r="E47" i="11"/>
  <c r="B47" i="11"/>
  <c r="G47" i="11"/>
  <c r="I47" i="11"/>
  <c r="C47" i="11"/>
  <c r="H47" i="11"/>
  <c r="F55" i="5"/>
  <c r="F41" i="11" s="1"/>
  <c r="E55" i="5"/>
  <c r="E41" i="11" s="1"/>
  <c r="I41" i="11"/>
  <c r="H55" i="5"/>
  <c r="H41" i="11" s="1"/>
  <c r="G55" i="5"/>
  <c r="G41" i="11" s="1"/>
  <c r="D55" i="5"/>
  <c r="D41" i="11" s="1"/>
  <c r="C41" i="11"/>
  <c r="B41" i="11"/>
  <c r="B113" i="14"/>
  <c r="B114" i="14" s="1"/>
  <c r="B28" i="11" s="1"/>
  <c r="B218" i="14" l="1"/>
  <c r="B219" i="14" s="1"/>
  <c r="B33" i="11" s="1"/>
  <c r="R113" i="14"/>
  <c r="I113" i="14"/>
  <c r="S113" i="14"/>
  <c r="F113" i="14"/>
  <c r="F114" i="14" s="1"/>
  <c r="F28" i="11" s="1"/>
  <c r="O113" i="14"/>
  <c r="J113" i="14"/>
  <c r="J114" i="14" s="1"/>
  <c r="J28" i="11" s="1"/>
  <c r="P113" i="14"/>
  <c r="D113" i="14"/>
  <c r="D114" i="14" s="1"/>
  <c r="D28" i="11" s="1"/>
  <c r="H113" i="14"/>
  <c r="H114" i="14" s="1"/>
  <c r="H28" i="11" s="1"/>
  <c r="E113" i="14"/>
  <c r="E114" i="14" s="1"/>
  <c r="E28" i="11" s="1"/>
  <c r="M113" i="14"/>
  <c r="N113" i="14"/>
  <c r="Q113" i="14"/>
  <c r="L113" i="14"/>
  <c r="K113" i="14"/>
  <c r="C113" i="14"/>
  <c r="C114" i="14" s="1"/>
  <c r="C28" i="11" s="1"/>
  <c r="G113" i="14"/>
  <c r="K114" i="14" l="1"/>
  <c r="K28" i="11" s="1"/>
  <c r="P114" i="14"/>
  <c r="P28" i="11" s="1"/>
  <c r="R114" i="14"/>
  <c r="R28" i="11" s="1"/>
  <c r="Q114" i="14"/>
  <c r="Q28" i="11" s="1"/>
  <c r="I114" i="14"/>
  <c r="I28" i="11" s="1"/>
  <c r="N114" i="14"/>
  <c r="N28" i="11" s="1"/>
  <c r="M114" i="14"/>
  <c r="M28" i="11" s="1"/>
  <c r="S114" i="14"/>
  <c r="S28" i="11" s="1"/>
  <c r="O114" i="14"/>
  <c r="O28" i="11" s="1"/>
  <c r="L114" i="14"/>
  <c r="L28" i="11" s="1"/>
  <c r="G114" i="14"/>
  <c r="G28" i="11" s="1"/>
  <c r="Q218" i="14" l="1"/>
  <c r="Q219" i="14" s="1"/>
  <c r="Q33" i="11" s="1"/>
  <c r="P218" i="14"/>
  <c r="P219" i="14" s="1"/>
  <c r="P33" i="11" s="1"/>
  <c r="F218" i="14"/>
  <c r="F219" i="14" s="1"/>
  <c r="F33" i="11" s="1"/>
  <c r="D218" i="14"/>
  <c r="D219" i="14" s="1"/>
  <c r="D33" i="11" s="1"/>
  <c r="K218" i="14"/>
  <c r="K219" i="14" s="1"/>
  <c r="K33" i="11" s="1"/>
  <c r="C218" i="14"/>
  <c r="C219" i="14" s="1"/>
  <c r="C33" i="11" s="1"/>
  <c r="H218" i="14"/>
  <c r="H219" i="14" s="1"/>
  <c r="H33" i="11" s="1"/>
  <c r="J218" i="14"/>
  <c r="J219" i="14" s="1"/>
  <c r="J33" i="11" s="1"/>
  <c r="E218" i="14"/>
  <c r="E219" i="14" s="1"/>
  <c r="E33" i="11" s="1"/>
  <c r="I218" i="14" l="1"/>
  <c r="I219" i="14" s="1"/>
  <c r="I33" i="11" s="1"/>
  <c r="S218" i="14"/>
  <c r="S219" i="14" s="1"/>
  <c r="S33" i="11" s="1"/>
  <c r="R218" i="14"/>
  <c r="R219" i="14" s="1"/>
  <c r="R33" i="11" s="1"/>
  <c r="N218" i="14"/>
  <c r="N219" i="14" s="1"/>
  <c r="N33" i="11" s="1"/>
  <c r="M218" i="14"/>
  <c r="M219" i="14" s="1"/>
  <c r="M33" i="11" s="1"/>
  <c r="O218" i="14"/>
  <c r="O219" i="14" s="1"/>
  <c r="O33" i="11" s="1"/>
  <c r="L218" i="14"/>
  <c r="L219" i="14" s="1"/>
  <c r="L33" i="11" s="1"/>
  <c r="G218" i="14"/>
  <c r="G219" i="14" s="1"/>
  <c r="G33" i="11" s="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6F47E1BF-94C0-43D0-9C49-59A3DFCCA847}" keepAlive="1" name="Query - Table1" description="Connection to the 'Table1' query in the workbook." type="5" refreshedVersion="0" background="1">
    <dbPr connection="Provider=Microsoft.Mashup.OleDb.1;Data Source=$Workbook$;Location=Table1;Extended Properties=&quot;&quot;" command="SELECT * FROM [Table1]"/>
  </connection>
</connections>
</file>

<file path=xl/sharedStrings.xml><?xml version="1.0" encoding="utf-8"?>
<sst xmlns="http://schemas.openxmlformats.org/spreadsheetml/2006/main" count="7377" uniqueCount="685">
  <si>
    <t>Actual</t>
  </si>
  <si>
    <t>Goal</t>
  </si>
  <si>
    <t>Percentage</t>
  </si>
  <si>
    <t xml:space="preserve">How many children / young people are currently participating in trust building exercises with social workers? </t>
  </si>
  <si>
    <t xml:space="preserve">How many children / young people have assessments that are underway? </t>
  </si>
  <si>
    <t xml:space="preserve">How many children / young people are meeting with social workers on a regular basis for case planning purposes? </t>
  </si>
  <si>
    <t>How many children / young people have a case plan in place?</t>
  </si>
  <si>
    <t>How many child / youth assessments have been completed?</t>
  </si>
  <si>
    <t>N/A</t>
  </si>
  <si>
    <t>Column1</t>
  </si>
  <si>
    <t>Column2</t>
  </si>
  <si>
    <r>
      <t>Percentage</t>
    </r>
    <r>
      <rPr>
        <sz val="8"/>
        <color theme="1"/>
        <rFont val="Times New Roman"/>
        <family val="1"/>
      </rPr>
      <t> </t>
    </r>
  </si>
  <si>
    <t>Suggested Activities</t>
  </si>
  <si>
    <t xml:space="preserve">Stakeholder Communication and Engagement </t>
  </si>
  <si>
    <t>IP</t>
  </si>
  <si>
    <t>Training and Capacity Building</t>
  </si>
  <si>
    <t xml:space="preserve">Exploring and Designing New Programs </t>
  </si>
  <si>
    <t xml:space="preserve">New Program Implementation </t>
  </si>
  <si>
    <t xml:space="preserve">PHASE 3 - IMPLEMENTING A TRANSITION </t>
  </si>
  <si>
    <t>Instructions</t>
  </si>
  <si>
    <t xml:space="preserve">&gt; Stakeholder Communication and Engagement </t>
  </si>
  <si>
    <t xml:space="preserve">&gt; Training and Capacity Building </t>
  </si>
  <si>
    <t>&gt; Exploring and Designing New Programs</t>
  </si>
  <si>
    <t xml:space="preserve">&gt; New Program Implementation </t>
  </si>
  <si>
    <r>
      <t>2.</t>
    </r>
    <r>
      <rPr>
        <i/>
        <sz val="7"/>
        <color rgb="FF575757"/>
        <rFont val="Times New Roman"/>
        <family val="1"/>
      </rPr>
      <t xml:space="preserve"> </t>
    </r>
    <r>
      <rPr>
        <i/>
        <sz val="12"/>
        <color rgb="FF575757"/>
        <rFont val="Aptos"/>
        <family val="2"/>
      </rPr>
      <t xml:space="preserve">Select from the drop-down menu to indicate the level of completion of activities outlined in the table below. </t>
    </r>
  </si>
  <si>
    <t>Goal – Total Possible Score</t>
  </si>
  <si>
    <t>&gt; Establishing the Social Work Framework</t>
  </si>
  <si>
    <t>Implementing Case Management: Family Tracing</t>
  </si>
  <si>
    <t xml:space="preserve">Implementing Case Management: Child / Youth and Family Assessments and Case Planning </t>
  </si>
  <si>
    <t xml:space="preserve">Implementing Case Management: Child / Youth and Family Case Plan Implementation and Placement </t>
  </si>
  <si>
    <t xml:space="preserve">Implementing Case Management: Monitoring, Ongoing Support and Placement Review </t>
  </si>
  <si>
    <t>&gt; Implementing Case Management: Family Tracing</t>
  </si>
  <si>
    <t xml:space="preserve">&gt; Implementing Case Management: Child / Youth and Family Assessments and Case Planning </t>
  </si>
  <si>
    <t xml:space="preserve">&gt; Implementing Case Management: Child / Youth and Family Case Plan Implementation and Placement </t>
  </si>
  <si>
    <t xml:space="preserve">&gt; Implementing Case Management: Monitoring, Ongoing Support and Placement Review </t>
  </si>
  <si>
    <r>
      <t>Establishing the Social Work Framework</t>
    </r>
    <r>
      <rPr>
        <sz val="8"/>
        <color theme="1"/>
        <rFont val="Times New Roman"/>
        <family val="1"/>
      </rPr>
      <t> </t>
    </r>
  </si>
  <si>
    <t>Month</t>
  </si>
  <si>
    <t>Actual – Score</t>
  </si>
  <si>
    <r>
      <t>Percentage of Children Receiving CM Services</t>
    </r>
    <r>
      <rPr>
        <sz val="8"/>
        <color theme="1"/>
        <rFont val="Times New Roman"/>
        <family val="1"/>
      </rPr>
      <t> </t>
    </r>
  </si>
  <si>
    <t>Families</t>
  </si>
  <si>
    <t>How many families have social workers been able to contact?</t>
  </si>
  <si>
    <t xml:space="preserve">How many family assessments are underway? </t>
  </si>
  <si>
    <t xml:space="preserve">How many family assessments have been completed? </t>
  </si>
  <si>
    <t>How many families have a support plan in place?</t>
  </si>
  <si>
    <r>
      <t>Percentage of Families Receiving CM Services</t>
    </r>
    <r>
      <rPr>
        <sz val="8"/>
        <color theme="1"/>
        <rFont val="Times New Roman"/>
        <family val="1"/>
      </rPr>
      <t> </t>
    </r>
  </si>
  <si>
    <t>Child / Youth and Family Case Plan Implementation and Placement</t>
  </si>
  <si>
    <t xml:space="preserve">Are the following case planning areas underway, where relevant?  </t>
  </si>
  <si>
    <t>Implementing Case Management: Monitoring, Ongoing Support and Placement Review, Part 1</t>
  </si>
  <si>
    <t xml:space="preserve">How many children have been reintegrated or placed in family-based care? </t>
  </si>
  <si>
    <t>How many young people have transitioned into independent living?</t>
  </si>
  <si>
    <t>How many children / young people have been monitored in person by social workers, referral partners, or community leaders / local authorities?</t>
  </si>
  <si>
    <t xml:space="preserve">How many children / young people have been monitored remotely? </t>
  </si>
  <si>
    <t>How many children have had post-placement assessments conducted?</t>
  </si>
  <si>
    <t>How many cases have social workers reviewed?</t>
  </si>
  <si>
    <t xml:space="preserve">For how many cases have social workers conducted case conferences with the relevant parties? </t>
  </si>
  <si>
    <t xml:space="preserve">For how many cases do placement goals closely match placement outcomes? </t>
  </si>
  <si>
    <t>How many cases have been closed?</t>
  </si>
  <si>
    <t xml:space="preserve">How many families have participated in post-placement case conference meetings? </t>
  </si>
  <si>
    <t>How many families have social workers continued to work with to address any remaining issues?</t>
  </si>
  <si>
    <t xml:space="preserve">How many families have provided feedback on the reintegration process and outcomes? </t>
  </si>
  <si>
    <t>Implementing Case Management: Monitoring, Ongoing Support and Placement Review, Part 2</t>
  </si>
  <si>
    <t>Percentage of Children Receiving CM Services</t>
  </si>
  <si>
    <t>Percentage of Families Receiving CM Services</t>
  </si>
  <si>
    <t>CO</t>
  </si>
  <si>
    <t>Pathway A or B:</t>
  </si>
  <si>
    <t>Pathway</t>
  </si>
  <si>
    <t>Description</t>
  </si>
  <si>
    <t>Report Date</t>
  </si>
  <si>
    <t xml:space="preserve">Pathway A Organizational Change Processes </t>
  </si>
  <si>
    <t>Link</t>
  </si>
  <si>
    <t>Worksheet Index</t>
  </si>
  <si>
    <t>Reporting</t>
  </si>
  <si>
    <t>Implementing Case Management: Child / Youth and Family Assessments and Case Planning, Part 1 </t>
  </si>
  <si>
    <t>Establishing the Social Work Framework</t>
  </si>
  <si>
    <t>Your Transition Details</t>
  </si>
  <si>
    <t>Pathway A: Full Transition to Non-Residential Services</t>
  </si>
  <si>
    <t>Pathway B: Safe Closure and Reintegration or Divestment</t>
  </si>
  <si>
    <t>Drop down menu items (do not edit)</t>
  </si>
  <si>
    <t xml:space="preserve">CLOSURE </t>
  </si>
  <si>
    <t xml:space="preserve">The following cases are beyond the scope of this reporting template: </t>
  </si>
  <si>
    <t xml:space="preserve">Refer to resources on emergency closures. </t>
  </si>
  <si>
    <t xml:space="preserve">Exploring and Reinvesting in New Partners </t>
  </si>
  <si>
    <t>DIVESTMENT</t>
  </si>
  <si>
    <t xml:space="preserve">The decision has been made for the donor to divest of the partnership in any of the following cases: </t>
  </si>
  <si>
    <r>
      <t>-</t>
    </r>
    <r>
      <rPr>
        <sz val="7"/>
        <color rgb="FF575757"/>
        <rFont val="Times New Roman"/>
        <family val="1"/>
      </rPr>
      <t> </t>
    </r>
    <r>
      <rPr>
        <sz val="12"/>
        <color rgb="FF575757"/>
        <rFont val="Aptos"/>
        <family val="2"/>
      </rPr>
      <t xml:space="preserve">Transition progress has stalled and the donor believes there is no genuine willingness to transition. </t>
    </r>
  </si>
  <si>
    <r>
      <t>-</t>
    </r>
    <r>
      <rPr>
        <sz val="7"/>
        <color rgb="FF575757"/>
        <rFont val="Times New Roman"/>
        <family val="1"/>
      </rPr>
      <t> </t>
    </r>
    <r>
      <rPr>
        <sz val="12"/>
        <color rgb="FF575757"/>
        <rFont val="Aptos"/>
        <family val="2"/>
      </rPr>
      <t xml:space="preserve">Serious misconduct has been uncovered. </t>
    </r>
  </si>
  <si>
    <t>Building Awareness of the Reasons for Change</t>
  </si>
  <si>
    <t>Exploring the Local Context for Transition</t>
  </si>
  <si>
    <t>Identifying and Engaging with Others</t>
  </si>
  <si>
    <t>Phase 1 Starting Month/Year:</t>
  </si>
  <si>
    <t>Phase 3 Starting Month/Year:</t>
  </si>
  <si>
    <t>Phase 2 Starting Month/Year:</t>
  </si>
  <si>
    <t>Phase 1</t>
  </si>
  <si>
    <t>Phase 2</t>
  </si>
  <si>
    <t>Learning and Exploration</t>
  </si>
  <si>
    <t>Preparing for Transition</t>
  </si>
  <si>
    <t xml:space="preserve">Conducting Organizational Assessments </t>
  </si>
  <si>
    <t xml:space="preserve">Making Links to the National Child Protection and Care System </t>
  </si>
  <si>
    <t xml:space="preserve">Developing a Strategic Plan  </t>
  </si>
  <si>
    <t xml:space="preserve">Securing Agreement from Remaining Key Decision Makers  </t>
  </si>
  <si>
    <t xml:space="preserve">Governance and Organizational Strengthening / Capacity Building  </t>
  </si>
  <si>
    <t>Phase 3</t>
  </si>
  <si>
    <t>Implementing Transition</t>
  </si>
  <si>
    <t>In Progress</t>
  </si>
  <si>
    <t>Completed</t>
  </si>
  <si>
    <t>Total Activities</t>
  </si>
  <si>
    <t>Activity Summary</t>
  </si>
  <si>
    <t xml:space="preserve">Progress is in alignment with established goals 
There is likely a genuine commitment to transition from all key stakeholders </t>
  </si>
  <si>
    <t xml:space="preserve">Continue implementation as outlined in strategic plan 
Continue tracking progress
</t>
  </si>
  <si>
    <t>Phase 3A - Org Change</t>
  </si>
  <si>
    <t>Phase 3B - Org Change</t>
  </si>
  <si>
    <t>Completed Activities (% of Total Activities)</t>
  </si>
  <si>
    <t>NYS</t>
  </si>
  <si>
    <t>Not Yet Started</t>
  </si>
  <si>
    <t>Completion %</t>
  </si>
  <si>
    <t>Note: Completed activity = 1, In Progress Activity = 0.5</t>
  </si>
  <si>
    <r>
      <t>3.</t>
    </r>
    <r>
      <rPr>
        <i/>
        <sz val="7"/>
        <color rgb="FF575757"/>
        <rFont val="Times New Roman"/>
        <family val="1"/>
      </rPr>
      <t xml:space="preserve"> </t>
    </r>
    <r>
      <rPr>
        <i/>
        <sz val="12"/>
        <color rgb="FF575757"/>
        <rFont val="Aptos"/>
        <family val="2"/>
      </rPr>
      <t xml:space="preserve">If an activity is not relevant to your transition, select N/A from the drop-down menu.  </t>
    </r>
  </si>
  <si>
    <r>
      <t>-</t>
    </r>
    <r>
      <rPr>
        <sz val="7"/>
        <color rgb="FF575757"/>
        <rFont val="Times New Roman"/>
        <family val="1"/>
      </rPr>
      <t xml:space="preserve">          </t>
    </r>
    <r>
      <rPr>
        <i/>
        <sz val="12"/>
        <color rgb="FF575757"/>
        <rFont val="Aptos"/>
        <family val="2"/>
      </rPr>
      <t>Not Yet Started  (NYS)</t>
    </r>
  </si>
  <si>
    <r>
      <t>-</t>
    </r>
    <r>
      <rPr>
        <sz val="7"/>
        <color rgb="FF575757"/>
        <rFont val="Times New Roman"/>
        <family val="1"/>
      </rPr>
      <t xml:space="preserve">          </t>
    </r>
    <r>
      <rPr>
        <i/>
        <sz val="12"/>
        <color rgb="FF575757"/>
        <rFont val="Aptos"/>
        <family val="2"/>
      </rPr>
      <t>In Progress (IP)</t>
    </r>
  </si>
  <si>
    <r>
      <t>-</t>
    </r>
    <r>
      <rPr>
        <sz val="7"/>
        <color rgb="FF575757"/>
        <rFont val="Times New Roman"/>
        <family val="1"/>
      </rPr>
      <t xml:space="preserve">          </t>
    </r>
    <r>
      <rPr>
        <i/>
        <sz val="12"/>
        <color rgb="FF575757"/>
        <rFont val="Aptos"/>
        <family val="2"/>
      </rPr>
      <t>Completed (CO)</t>
    </r>
  </si>
  <si>
    <r>
      <t>5.</t>
    </r>
    <r>
      <rPr>
        <i/>
        <sz val="7"/>
        <color rgb="FF575757"/>
        <rFont val="Times New Roman"/>
        <family val="1"/>
      </rPr>
      <t xml:space="preserve"> </t>
    </r>
    <r>
      <rPr>
        <i/>
        <sz val="12"/>
        <color rgb="FF575757"/>
        <rFont val="Aptos"/>
        <family val="2"/>
      </rPr>
      <t xml:space="preserve">Goals for the numbers of children / young people / families may need to be updated periodically to reflect any changes in admissions, placements, or other withdrawal from case management services.  </t>
    </r>
  </si>
  <si>
    <t>INT</t>
  </si>
  <si>
    <r>
      <t>-</t>
    </r>
    <r>
      <rPr>
        <sz val="7"/>
        <color rgb="FF575757"/>
        <rFont val="Times New Roman"/>
        <family val="1"/>
      </rPr>
      <t xml:space="preserve">          </t>
    </r>
    <r>
      <rPr>
        <i/>
        <sz val="12"/>
        <color rgb="FF575757"/>
        <rFont val="Aptos"/>
        <family val="2"/>
      </rPr>
      <t>Interference From Key Stakeholder (INT)</t>
    </r>
  </si>
  <si>
    <r>
      <t>-</t>
    </r>
    <r>
      <rPr>
        <sz val="7"/>
        <color rgb="FF575757"/>
        <rFont val="Times New Roman"/>
        <family val="1"/>
      </rPr>
      <t xml:space="preserve">          </t>
    </r>
    <r>
      <rPr>
        <i/>
        <sz val="12"/>
        <color rgb="FF575757"/>
        <rFont val="Aptos"/>
        <family val="2"/>
      </rPr>
      <t>Not Yet Started (NYS)</t>
    </r>
  </si>
  <si>
    <t>Scoring Key</t>
  </si>
  <si>
    <t>&gt; Building Awareness of the Reasons for Change</t>
  </si>
  <si>
    <t>&gt; Exploring the Local Context for Transition</t>
  </si>
  <si>
    <t>&gt; Identifying and Engaging with Others</t>
  </si>
  <si>
    <t>&gt; Conducting Organizational Assessments</t>
  </si>
  <si>
    <t>&gt; Making Links to the National Child Protection and Care System</t>
  </si>
  <si>
    <t>&gt; Developing a Strategic Plan</t>
  </si>
  <si>
    <t>&gt; Securing Agreement from Remaining Key Decision Makers</t>
  </si>
  <si>
    <t>&gt; Governance and Organizational Strengthening/Capacity Building</t>
  </si>
  <si>
    <t xml:space="preserve">PHASE 2 - PREPARING FOR TRANSITION </t>
  </si>
  <si>
    <t>PHASE 1 - LEARNING AND EXPLORATION</t>
  </si>
  <si>
    <t>&gt; Implementing Closure or Divestment Plan (as per Strategic Plan)</t>
  </si>
  <si>
    <t>&gt; Dissolving or Concluding the Entity (where necessary)</t>
  </si>
  <si>
    <t>&gt; Dissolving or Concluding the Entity (Where Necessary)</t>
  </si>
  <si>
    <r>
      <t>Social Work and Reintegration Processes</t>
    </r>
    <r>
      <rPr>
        <sz val="8"/>
        <color rgb="FFD24DA5"/>
        <rFont val="Times New Roman"/>
        <family val="1"/>
      </rPr>
      <t> </t>
    </r>
  </si>
  <si>
    <r>
      <t>3.</t>
    </r>
    <r>
      <rPr>
        <i/>
        <sz val="7"/>
        <color rgb="FF575757"/>
        <rFont val="Times New Roman"/>
        <family val="1"/>
      </rPr>
      <t xml:space="preserve"> </t>
    </r>
    <r>
      <rPr>
        <i/>
        <sz val="12"/>
        <color rgb="FF575757"/>
        <rFont val="Aptos"/>
        <family val="2"/>
      </rPr>
      <t xml:space="preserve">Across each of the rows labeled ‘Goal’, under each column, enter the total number of children / young people / families you would like to see receiving case management services during each reporting period. </t>
    </r>
  </si>
  <si>
    <r>
      <t>4.</t>
    </r>
    <r>
      <rPr>
        <i/>
        <sz val="7"/>
        <color rgb="FF575757"/>
        <rFont val="Times New Roman"/>
        <family val="1"/>
      </rPr>
      <t xml:space="preserve"> </t>
    </r>
    <r>
      <rPr>
        <i/>
        <sz val="12"/>
        <color rgb="FF575757"/>
        <rFont val="Aptos"/>
        <family val="2"/>
      </rPr>
      <t xml:space="preserve">Across each of the rows labeled ‘Actual, under each column, enter the total number of children / young people / families that have received case management services during each reporting period. </t>
    </r>
  </si>
  <si>
    <r>
      <t>Establishing the Social Work Framework</t>
    </r>
    <r>
      <rPr>
        <sz val="8"/>
        <color theme="0"/>
        <rFont val="Times New Roman"/>
        <family val="1"/>
      </rPr>
      <t> </t>
    </r>
  </si>
  <si>
    <r>
      <t>Implementing Case Management: Child / Youth and Family Assessments and Case Planning, Part 1</t>
    </r>
    <r>
      <rPr>
        <sz val="8"/>
        <color theme="0"/>
        <rFont val="Times New Roman"/>
        <family val="1"/>
      </rPr>
      <t> </t>
    </r>
  </si>
  <si>
    <r>
      <t xml:space="preserve">Children / Young People </t>
    </r>
    <r>
      <rPr>
        <sz val="8"/>
        <color rgb="FF575757"/>
        <rFont val="Times New Roman"/>
        <family val="1"/>
      </rPr>
      <t> </t>
    </r>
  </si>
  <si>
    <t>Implementing Case Management: Monitoring, Ongoing Support and Placement Review, Part 1 </t>
  </si>
  <si>
    <t>Interference From Key Stakeholder</t>
  </si>
  <si>
    <t>Implementing Case Management: Child / Youth and Family Assessments and Case Planning, Part 2</t>
  </si>
  <si>
    <t>Phase 3 - SW Framework</t>
  </si>
  <si>
    <t>Phase 3 - Family Tracing</t>
  </si>
  <si>
    <t>Phase 3 - Assessments</t>
  </si>
  <si>
    <t>Phase 3 - Placements</t>
  </si>
  <si>
    <t>Phase 3 - Monitoring pt. 1</t>
  </si>
  <si>
    <t>Phase 3 - Monitoring pt. 2</t>
  </si>
  <si>
    <t>Progress is minimal to none 
Transition may have regressed and key stakeholders may be intentionally interfering with or sabotaging transition</t>
  </si>
  <si>
    <t>Go</t>
  </si>
  <si>
    <t>Pay Attention</t>
  </si>
  <si>
    <t>Caution</t>
  </si>
  <si>
    <t>Re-Evaluate</t>
  </si>
  <si>
    <t>Pathway A: Full Transition</t>
  </si>
  <si>
    <t>Pathway B: Closure or Divestment</t>
  </si>
  <si>
    <t>Do not complete for Pathway B</t>
  </si>
  <si>
    <t>Location</t>
  </si>
  <si>
    <t>Text</t>
  </si>
  <si>
    <t>Alternative Text</t>
  </si>
  <si>
    <t>Start tab, C18</t>
  </si>
  <si>
    <t>Start tab, C19</t>
  </si>
  <si>
    <t>Do not complete for Pathway A</t>
  </si>
  <si>
    <t>Transition Milestones</t>
  </si>
  <si>
    <t>Comments</t>
  </si>
  <si>
    <t>Reporting Period Month</t>
  </si>
  <si>
    <t>Comment</t>
  </si>
  <si>
    <t>Color Rating</t>
  </si>
  <si>
    <t>Transition Progress</t>
  </si>
  <si>
    <t>Recommended Actions</t>
  </si>
  <si>
    <t>Scoring Logic</t>
  </si>
  <si>
    <t>Social Worker and Reintegration Process: Review Notes by Reporting Period</t>
  </si>
  <si>
    <t xml:space="preserve">Dissolution Activities  </t>
  </si>
  <si>
    <t>Activity Summary (Closure and Dissolution)</t>
  </si>
  <si>
    <t>Activity Summary (Divestment)</t>
  </si>
  <si>
    <t>Step 1: Understanding the Funding Landscape</t>
  </si>
  <si>
    <t xml:space="preserve">The donor has quantified the scale of their investment in the RCS. </t>
  </si>
  <si>
    <t xml:space="preserve">The donor has identified other funding sources to the RCS. </t>
  </si>
  <si>
    <t xml:space="preserve">The donor has determined their donor profile. </t>
  </si>
  <si>
    <t xml:space="preserve">The donor has determined the level of influence they may have to push for transition. </t>
  </si>
  <si>
    <t xml:space="preserve">The donor has determined how reliant the RCS is on their funding. </t>
  </si>
  <si>
    <t>Step 2: Securing Internal Buy-In for Divestment</t>
  </si>
  <si>
    <t xml:space="preserve">The donor has identified the decision-making stakeholders that need to be considered for their internal buy-in strategy. </t>
  </si>
  <si>
    <t xml:space="preserve">The donor has communicated the reasons for divestment to the decision-making stakeholders. </t>
  </si>
  <si>
    <t xml:space="preserve">The donor has secured formal buy-in for divestment. </t>
  </si>
  <si>
    <t>Step 3: Identifying and Managing Child Protection Risks</t>
  </si>
  <si>
    <t xml:space="preserve">The donor has identified and connected with in-country child protection organizations that may be able to provide assistance in child protection reporting and divestment. </t>
  </si>
  <si>
    <t xml:space="preserve">The donor has shared with the in-country organization: information about the RCS, any child protection risks, and their intention to divest. </t>
  </si>
  <si>
    <t xml:space="preserve">The donor has discussed with the in-country organization: </t>
  </si>
  <si>
    <t xml:space="preserve">The donor has considered the RCS’ compliance with the relevant laws and policies. </t>
  </si>
  <si>
    <t xml:space="preserve">The donor has considered whether there may be child protection and safeguarding risks in the RCS. </t>
  </si>
  <si>
    <t>Step 4: Engaging with In-Country Child Protection Organizations</t>
  </si>
  <si>
    <t xml:space="preserve">Step 5: Determining the Timeframe and Approach </t>
  </si>
  <si>
    <t xml:space="preserve">The donor has engaged with other donors to the RCS to explore coordination for transition or divestment. </t>
  </si>
  <si>
    <t xml:space="preserve">The donor has determined the appropriate timeframes and notice periods for divestment in accordance with their donor profile. </t>
  </si>
  <si>
    <t>Step 6: Determining the Redirection/Reinvestment Plan</t>
  </si>
  <si>
    <t xml:space="preserve">The donor has identified prospective partners and projects for reinvesting their divested funds. </t>
  </si>
  <si>
    <t xml:space="preserve">The donor has conducted due diligence assessments with their prospective partner organizations. </t>
  </si>
  <si>
    <t xml:space="preserve">The donor has formalized their new partnerships with the organizations. </t>
  </si>
  <si>
    <t>Step 7: Developing the Communications Plan</t>
  </si>
  <si>
    <t xml:space="preserve">The donor has identified the levels of personal investment and involvement various stakeholder groups may feel in the RCS. </t>
  </si>
  <si>
    <t xml:space="preserve">The donor has developed messaging and determined the modes of communication most appropriate to each of the stakeholder groups. </t>
  </si>
  <si>
    <t xml:space="preserve">The donor has determined the timing and sequence of communications to each of the stakeholder groups. </t>
  </si>
  <si>
    <t>Step 8: Giving Notice to the Partner</t>
  </si>
  <si>
    <t xml:space="preserve">The donor has communicated their divestment timeline with the in-country child protection organizations they previously engaged with.   </t>
  </si>
  <si>
    <t xml:space="preserve">The donor has provided formal notification to the RCS of their intention and plan for divestment. </t>
  </si>
  <si>
    <t>Step 9: Implementing the Divestment Plan</t>
  </si>
  <si>
    <t xml:space="preserve">The donor has commenced implementation of the divestment plan. </t>
  </si>
  <si>
    <t xml:space="preserve">The donor has made any required changes to their organizational policies and processes that reflect their commitment to family care. </t>
  </si>
  <si>
    <t xml:space="preserve">The donor has documented their learning to contribute to the development of evidenced-based practice for divestment. </t>
  </si>
  <si>
    <t>Divestment</t>
  </si>
  <si>
    <t>Closure</t>
  </si>
  <si>
    <t>Divestment Option</t>
  </si>
  <si>
    <t>Closure and Dissolution Option</t>
  </si>
  <si>
    <t>Pathway B Options:</t>
  </si>
  <si>
    <t>Do not complete for Divestment Option</t>
  </si>
  <si>
    <t>Do not complete for Closure Option</t>
  </si>
  <si>
    <t xml:space="preserve">Click to access the video tutorial for this tab. </t>
  </si>
  <si>
    <t>Pathway A: Organizational Change Processes</t>
  </si>
  <si>
    <t>Pathway B: Organizational Change Processes</t>
  </si>
  <si>
    <t>Reporting Section</t>
  </si>
  <si>
    <t>Phase 3 - Monitoring Part 1</t>
  </si>
  <si>
    <t>Phase 3 - Monitoring Part 2</t>
  </si>
  <si>
    <t>Percentage increases from previous reporting period and/or is higher than the highest percentage to date 
OR
80% to 100% of children / young people / families are receiving 
case management services</t>
  </si>
  <si>
    <t>Progress is slightly out of alignment with established goals
There may be obstacles to transition that have not been identified or addressed but this does not necessarily indicate 
resistance from key stakeholders</t>
  </si>
  <si>
    <t>Review established goals and progress to date with key stakeholders to identify any challenges with implementation
Discuss, agree upon, and document proposed solutions with key stakeholders
Adjust goals as necessary</t>
  </si>
  <si>
    <t xml:space="preserve">Percentage is the same as the previous reporting period or the same as the highest percentage to date
OR
60% to 79% of children / young people / families are receiving 
case management service
</t>
  </si>
  <si>
    <t>Progress is significantly out of alignment with established goals
Transition may be stalled and there are 
likely obstacles or resistance to transition from key stakeholders that have not been identified or adequately addressed 
OR
Progress is improving following a 
period of regression</t>
  </si>
  <si>
    <t>Discuss lack of progress and review partnership agreement with 
key stakeholders
Make necessary adaptations to 
transition strategy
Determine concrete actions to push transition forward and document 
agreement of key stakeholders 
Re-evaluate stakeholder intentions to transition and review options for 
Pathway B: Closure or Divestment</t>
  </si>
  <si>
    <t>Percentage is the same as the previous reporting period and is lower than the highest percentage to date 
OR
Percentage increases from previous reporting period but is lower than the highest percentage to date 
OR
Percentage decreases from the previous reporting period for the first time and is lower than the highest percentage to date 
OR
20% to 59% of children / young people / families are receiving 
case management services</t>
  </si>
  <si>
    <t>Re-evaluate whether transition is feasible and remains the safest option for children
Consider rerouting to 
Pathway B: Closure or Divestment
Review child protection risk assessment 
and implement mitigation strategies
Report any child protection concerns 
to relevant local authorities</t>
  </si>
  <si>
    <r>
      <t>Percentage decreases from the previous reporting period and is lower than the highest percentage to date</t>
    </r>
    <r>
      <rPr>
        <sz val="12"/>
        <color rgb="FFFF0000"/>
        <rFont val="Aptos"/>
        <family val="2"/>
      </rPr>
      <t xml:space="preserve"> </t>
    </r>
    <r>
      <rPr>
        <sz val="12"/>
        <color rgb="FF575757"/>
        <rFont val="Aptos"/>
        <family val="2"/>
      </rPr>
      <t xml:space="preserve">
OR
0% to 19% of children / young people / families are receiving 
case management services </t>
    </r>
  </si>
  <si>
    <t>Residential Care Service Name:</t>
  </si>
  <si>
    <t>Residential Care Service Location:</t>
  </si>
  <si>
    <t xml:space="preserve">Enter your RCS name here </t>
  </si>
  <si>
    <t xml:space="preserve">Enter your RCS location here </t>
  </si>
  <si>
    <t>RESIDENTIAL CARE SERVICE TRANSITION MONITORING TOOL</t>
  </si>
  <si>
    <t>For further guidance on divestment, refer to:</t>
  </si>
  <si>
    <t>Divestment of Residential Care: Guidelines and Recommendations for Donors Supporting Residential Care Services</t>
  </si>
  <si>
    <t xml:space="preserve">This section can be used in cases where the organization operating the RCS does not intend to run any services post-closure and all cases will be referred to other organizations or the government for monitoring and access to ongoing support. </t>
  </si>
  <si>
    <t>REPORTING SUMMARY</t>
  </si>
  <si>
    <t xml:space="preserve">Care plans for children / young people have been adjusted as required, following outcomes of monitoring and post-placement assessments. </t>
  </si>
  <si>
    <t xml:space="preserve">Support plans for families have been adjusted as required, following outcomes of monitoring and post-placement assessments. </t>
  </si>
  <si>
    <t xml:space="preserve">Children / young people / families have received necessary support following feedback they provided to social workers. </t>
  </si>
  <si>
    <t xml:space="preserve">For children / young people requiring monitoring beyond what was originally outlined in their case plans, adjustments have been made to provide more frequent monitoring. </t>
  </si>
  <si>
    <t xml:space="preserve">In cases where monitoring provided by the assigned party is unsatisfactory, arrangements have been made to provide the required monitoring. </t>
  </si>
  <si>
    <t xml:space="preserve">For children attending a new school post-placement, social workers have maintained regular contact with schools and teachers as part of monitoring. </t>
  </si>
  <si>
    <t xml:space="preserve">Children / young people who have safety plans in place have been able to activate them when required. </t>
  </si>
  <si>
    <t xml:space="preserve">Children / young people with respite care arrangements in place have accessed them. </t>
  </si>
  <si>
    <t xml:space="preserve">Any required adaptations to respite care arrangements have addressed the needs of the children / families. </t>
  </si>
  <si>
    <t xml:space="preserve">In cases of placement breakdown, adequate emergency care has been arranged. </t>
  </si>
  <si>
    <t xml:space="preserve">The relevant authorities have been engaged in cases where reporting or transfer of oversight responsibility is required. </t>
  </si>
  <si>
    <t xml:space="preserve">The reintegration process has been evaluated. </t>
  </si>
  <si>
    <t xml:space="preserve">Referral mechanisms and any interagency collaboration have been evaluated. </t>
  </si>
  <si>
    <t xml:space="preserve">Evaluation findings have resulted in the necessary changes to SOPs or case management systems. </t>
  </si>
  <si>
    <t xml:space="preserve">Placements are stable and children and families are able to access adequate support in the community. </t>
  </si>
  <si>
    <t xml:space="preserve">Young people in independent living are well-adjusted and able to access community-based services. </t>
  </si>
  <si>
    <t xml:space="preserve">Root causes and impacts of separation on children and families have been addressed or overcome. </t>
  </si>
  <si>
    <t xml:space="preserve">Children and young people are integrated into their local communities and functioning well.  </t>
  </si>
  <si>
    <t xml:space="preserve">Case plan goals for children and families have been met and cases have been closed.  Where placements have broken down, the appropriate interventions and support have been provided. </t>
  </si>
  <si>
    <t xml:space="preserve">2. The social work team should take the lead in working with key stakeholders to establish realistic timeframes for the completion of each of the suggested activities in the table below. </t>
  </si>
  <si>
    <t xml:space="preserve">7. Summaries of the scoring feed into the Reporting tab, which can be used to provide regular updates or develop reports for key stakeholders and others involved in the transition.  	  </t>
  </si>
  <si>
    <t xml:space="preserve">7. Summaries of the scoring feed into the Reporting tab, which can be used to provide regular updates or develop reports for key stakeholders and others involved in the transition.  </t>
  </si>
  <si>
    <r>
      <t>5.</t>
    </r>
    <r>
      <rPr>
        <i/>
        <sz val="7"/>
        <color rgb="FF575757"/>
        <rFont val="Times New Roman"/>
        <family val="1"/>
      </rPr>
      <t xml:space="preserve"> </t>
    </r>
    <r>
      <rPr>
        <i/>
        <sz val="12"/>
        <color rgb="FF575757"/>
        <rFont val="Aptos"/>
        <family val="2"/>
      </rPr>
      <t xml:space="preserve">Summaries of the scoring feed into the Reporting tab, which can be used to provide regular updates or develop reports for key stakeholders and others involved in the transition.  	</t>
    </r>
  </si>
  <si>
    <t xml:space="preserve">The following topics have been discussed with key stakeholders: </t>
  </si>
  <si>
    <t xml:space="preserve">Risks and impacts of institutionalization on child development </t>
  </si>
  <si>
    <t>Reasons for the prioritization of family-based care</t>
  </si>
  <si>
    <t>Continuum of care and alternatives to residential care</t>
  </si>
  <si>
    <t>International child rights framework</t>
  </si>
  <si>
    <t>Decision making in the best interests of the child, including the necessity and suitability principles</t>
  </si>
  <si>
    <t xml:space="preserve">Role of residential care service transitions within the context of care reforms </t>
  </si>
  <si>
    <t>Perspectives of care experienced young people and children</t>
  </si>
  <si>
    <t>Role of donors, partners and volunteers in supporting the rights and best interests of vulnerable children</t>
  </si>
  <si>
    <t>Looking at children’s care and protection through a faith-based lens (for faith actors)</t>
  </si>
  <si>
    <t xml:space="preserve">Targeted research has been conducted on the status of child protection and care reforms in the country where the residential care service (RCS) operates.  </t>
  </si>
  <si>
    <t xml:space="preserve">Key stakeholders have been given ample opportunity to discuss and understand the topics outlined below:  </t>
  </si>
  <si>
    <t xml:space="preserve">National context and status of national child protection and care reforms </t>
  </si>
  <si>
    <t>Short-term and long-term implications for the RCS and their services</t>
  </si>
  <si>
    <t xml:space="preserve">Common causes of separation and reasons for admission of children into RCS </t>
  </si>
  <si>
    <t xml:space="preserve">Existing alternative services to address the needs of children and families </t>
  </si>
  <si>
    <t xml:space="preserve">Differences between rights-based and charitable approaches to programming </t>
  </si>
  <si>
    <t xml:space="preserve">Organizational vision, mission, and methodology of the RCS and the donor agency </t>
  </si>
  <si>
    <t xml:space="preserve">Key elements, timeframes, and processes of transition  </t>
  </si>
  <si>
    <t>Realistic expectations for transition and reintegration</t>
  </si>
  <si>
    <t xml:space="preserve">Preliminary cost projections for transition  </t>
  </si>
  <si>
    <t>Relevant examples in similar contexts of good practice and challenges in transition</t>
  </si>
  <si>
    <t xml:space="preserve">Key stakeholders have been provided with multiple opportunities to ask questions and raise concerns about any of the above topics. </t>
  </si>
  <si>
    <t xml:space="preserve">The root causes of key stakeholders’ resistance to transition have been identified and specifically addressed.  </t>
  </si>
  <si>
    <t xml:space="preserve">Other barriers to transition have been identified and adequately addressed. </t>
  </si>
  <si>
    <t xml:space="preserve">Key stakeholders have been given preliminary visibility of post-transition programming options. </t>
  </si>
  <si>
    <t xml:space="preserve">Key stakeholders have been given visibility of the three different pathways to transition, i.e., full transition, closure, divestment. </t>
  </si>
  <si>
    <t xml:space="preserve">Key stakeholders have been provided with support to make the case for transition with board members and other key donors or leadership. </t>
  </si>
  <si>
    <t xml:space="preserve">Key stakeholders have been given ample opportunity to discuss the high-level objectives and processes of transition, as well as the implications for their respective organizations. </t>
  </si>
  <si>
    <t xml:space="preserve">There is written documentation of the commitments that key stakeholders have agreed to uphold throughout transition.  </t>
  </si>
  <si>
    <t xml:space="preserve">The decision-making roles of key stakeholders have been clarified. </t>
  </si>
  <si>
    <t xml:space="preserve">A preliminary in-principle commitment to transition has been negotiated amongst key stakeholders. </t>
  </si>
  <si>
    <t xml:space="preserve">Connections have been established with the relevant government duty bearers at local and national levels.  </t>
  </si>
  <si>
    <t xml:space="preserve">Connections have been established with other organizations involved in child protection, care reform, and child welfare services. </t>
  </si>
  <si>
    <t xml:space="preserve">The RCS director has joined working groups, networks, or peer learning groups in the areas listed above. </t>
  </si>
  <si>
    <t xml:space="preserve">The RCS director attends such meetings. </t>
  </si>
  <si>
    <t xml:space="preserve">The RCS has connected with other organizations that have undergone transition in similar contexts and are willing to share their experiences. </t>
  </si>
  <si>
    <t xml:space="preserve">The connections made above have resulted in a vetting process and the formalization of partnerships or collaboration with others. </t>
  </si>
  <si>
    <t xml:space="preserve">Key decision-makers demonstrate a high-level understanding of the reasons for the global shift away from residential care for children towards family-based care.  </t>
  </si>
  <si>
    <t xml:space="preserve">Key decision-makers demonstrate an understanding of the local impetus for change and the merits of transition in the local context. </t>
  </si>
  <si>
    <t xml:space="preserve">Key decision-makers have a clear understanding of the mandated role of government in transition and the reintegration of children. </t>
  </si>
  <si>
    <t>Key decision-makers have formed partnerships with organizations/individuals who will help guide the transition.</t>
  </si>
  <si>
    <t xml:space="preserve">Key decision-makers have made connections with organizations who may provide additional support services to the children and families impacted by transition.  </t>
  </si>
  <si>
    <t xml:space="preserve">Key decision-makers appear to have a genuine desire for transition and have made an in-principle commitment to progress to the next stages of exploration and planning for transition.  </t>
  </si>
  <si>
    <t xml:space="preserve">The following components of an organizational governance audit have been reviewed: </t>
  </si>
  <si>
    <t>Legal status of the organization</t>
  </si>
  <si>
    <t>Registration status of services / programs</t>
  </si>
  <si>
    <t>Governing structures and instruments</t>
  </si>
  <si>
    <t xml:space="preserve">Financial systems and processes </t>
  </si>
  <si>
    <t xml:space="preserve">Ownership of key assets </t>
  </si>
  <si>
    <t xml:space="preserve">Budgets and financial audits </t>
  </si>
  <si>
    <t xml:space="preserve">Key policies and procedures </t>
  </si>
  <si>
    <t>Existing child protection and safeguarding policies</t>
  </si>
  <si>
    <t>Codes of conduct</t>
  </si>
  <si>
    <t>Reporting mechanisms</t>
  </si>
  <si>
    <t xml:space="preserve">Investigation and response procedures </t>
  </si>
  <si>
    <t xml:space="preserve">Training curriculum for leadership, management, volunteers, staff, children </t>
  </si>
  <si>
    <t>Historical or unresolved issues</t>
  </si>
  <si>
    <t>Documentation and record keeping procedures</t>
  </si>
  <si>
    <t>The following activities have been conducted to understand the organization’s history and origins:</t>
  </si>
  <si>
    <t xml:space="preserve">Key stakeholders invited to share the organization’s founding story </t>
  </si>
  <si>
    <t xml:space="preserve">Review of historical reports and documents </t>
  </si>
  <si>
    <t xml:space="preserve">Review of online and communications materials </t>
  </si>
  <si>
    <t>Creation of a timeline of the organization’s history</t>
  </si>
  <si>
    <t xml:space="preserve"> The following components of a stakeholder and partnership analysis have been conducted: </t>
  </si>
  <si>
    <t>Identification of the full range of partners, their roles, and how transition will affect them</t>
  </si>
  <si>
    <t xml:space="preserve">History of partnerships and how this may affect the nature and timing of engagement with partners around transition </t>
  </si>
  <si>
    <t xml:space="preserve">Evaluation of the nature of partnerships and the formality of partnership agreements </t>
  </si>
  <si>
    <t xml:space="preserve">Identification of additional donors </t>
  </si>
  <si>
    <t xml:space="preserve">The following components of a residential care service assessment have been reviewed: </t>
  </si>
  <si>
    <t>Compliance with government registration and licensing requirements</t>
  </si>
  <si>
    <t>Compliance with national minimum standards</t>
  </si>
  <si>
    <t xml:space="preserve">Case files and children’s documentation </t>
  </si>
  <si>
    <t xml:space="preserve">Gatekeeping policies </t>
  </si>
  <si>
    <t xml:space="preserve">Child to caregiver ratios </t>
  </si>
  <si>
    <t xml:space="preserve">Social work and practice standards for care of children </t>
  </si>
  <si>
    <t>Life skills and other training</t>
  </si>
  <si>
    <t xml:space="preserve">Volunteers and visitors </t>
  </si>
  <si>
    <t xml:space="preserve">Family connections and relationships </t>
  </si>
  <si>
    <t xml:space="preserve">Staff qualifications, experience, and training </t>
  </si>
  <si>
    <t xml:space="preserve">Assets and asset inventory </t>
  </si>
  <si>
    <t xml:space="preserve">The following components of an organizational capacity assessment have been conducted: </t>
  </si>
  <si>
    <t xml:space="preserve">Strengths, Weaknesses, Opportunities, Threats analysis (SWOT) </t>
  </si>
  <si>
    <t xml:space="preserve">Organizational Capacity Assessment Tools (OCAT) </t>
  </si>
  <si>
    <t xml:space="preserve">Human resources review and potential roles in transition </t>
  </si>
  <si>
    <t xml:space="preserve">Key Factors Analysis (PESTLE) </t>
  </si>
  <si>
    <t xml:space="preserve">New child protection risk assessments have been conducted to identify and mitigate any potential risks associated with transition. </t>
  </si>
  <si>
    <t xml:space="preserve">Findings from the above assessments have been analyzed to understand the implications for a transition strategy. </t>
  </si>
  <si>
    <t xml:space="preserve">The following aspects of the national child protection and care system have been surveyed and assessed for relevance to transition: </t>
  </si>
  <si>
    <t>Child protection laws, regulations, and policies</t>
  </si>
  <si>
    <t xml:space="preserve">Action plans, sector plans, implementation plans, national budgets </t>
  </si>
  <si>
    <t>Standard operating procedures and guidelines</t>
  </si>
  <si>
    <t>Gatekeeping mechanisms</t>
  </si>
  <si>
    <t>Case management systems</t>
  </si>
  <si>
    <t>Social protection services</t>
  </si>
  <si>
    <t xml:space="preserve">Child and family welfare services </t>
  </si>
  <si>
    <t xml:space="preserve">Alternative care services </t>
  </si>
  <si>
    <t xml:space="preserve">Community-level child protection services </t>
  </si>
  <si>
    <t xml:space="preserve">Care leaver support </t>
  </si>
  <si>
    <t xml:space="preserve">Technical support services </t>
  </si>
  <si>
    <t xml:space="preserve">Cultural practices </t>
  </si>
  <si>
    <t xml:space="preserve">Social work standards and social workforce training opportunities </t>
  </si>
  <si>
    <t>Options for temporary accommodation for children, where available and necessary</t>
  </si>
  <si>
    <t xml:space="preserve">Information has been gathered on the following topics to inform post-transition programming decisions: </t>
  </si>
  <si>
    <t xml:space="preserve">Key causes of family separation </t>
  </si>
  <si>
    <t xml:space="preserve">Gaps in child and family welfare services </t>
  </si>
  <si>
    <t xml:space="preserve">Gaps in child protection service system </t>
  </si>
  <si>
    <t xml:space="preserve">Priorities for service development </t>
  </si>
  <si>
    <t xml:space="preserve">Findings from the above assessments have informed the development of a strategic plan for transition. </t>
  </si>
  <si>
    <t xml:space="preserve">Gaps identified in the residential care service assessment have been prioritized in order of urgency.  </t>
  </si>
  <si>
    <t xml:space="preserve">The Transitioning Models of Care Assessment Tool has been used to rate the overall risk and readiness for transition and determine the appropriate starting point for implementation.  </t>
  </si>
  <si>
    <t xml:space="preserve">The Transition Cost Estimation Tool has been used to project the potential costs of transition. </t>
  </si>
  <si>
    <t xml:space="preserve">There is a plan in place to fund spike costs associated with transition. </t>
  </si>
  <si>
    <t xml:space="preserve">Participatory planning sessions have been held with key stakeholders and young people in care to develop the plan for transition. </t>
  </si>
  <si>
    <t xml:space="preserve">It has been decided when post-transition programming should be explored.  </t>
  </si>
  <si>
    <t>A committee has been formed to help guide the transition process.</t>
  </si>
  <si>
    <t xml:space="preserve">The following elements have been considered as part of the strategic plan: </t>
  </si>
  <si>
    <t>Stakeholder engagement and communication</t>
  </si>
  <si>
    <t>Risk mitigation strategies and responses</t>
  </si>
  <si>
    <t xml:space="preserve">Pre-determining triggers warranting exploration of divestment (for donors) </t>
  </si>
  <si>
    <t xml:space="preserve">Organizational and governance strengthening activities and goals </t>
  </si>
  <si>
    <t xml:space="preserve">Staff training and capacity development </t>
  </si>
  <si>
    <t>Technical support and partnerships</t>
  </si>
  <si>
    <t xml:space="preserve">Developing the social work case management practice framework </t>
  </si>
  <si>
    <t>Service mapping</t>
  </si>
  <si>
    <t xml:space="preserve">Supervision framework and monitoring </t>
  </si>
  <si>
    <t xml:space="preserve">Budget and fundraising strategy </t>
  </si>
  <si>
    <t xml:space="preserve">Monitoring and evaluation framework </t>
  </si>
  <si>
    <t xml:space="preserve">Key stakeholders have been given ample opportunity to understand what transition entails, including a comprehensive view of reintegration processes. </t>
  </si>
  <si>
    <t xml:space="preserve">Roles and responsibilities for key stakeholders throughout the entire transition process have been clarified. </t>
  </si>
  <si>
    <t xml:space="preserve">The partnership agreement includes the following elements: </t>
  </si>
  <si>
    <t xml:space="preserve">Guiding principles for partnership </t>
  </si>
  <si>
    <t xml:space="preserve">Roles and responsibilities of key stakeholders, including decision-making during conflicts </t>
  </si>
  <si>
    <t xml:space="preserve">Plan for establishing a social work team and criteria for hiring </t>
  </si>
  <si>
    <t xml:space="preserve">Overview of case management process </t>
  </si>
  <si>
    <t xml:space="preserve">Expectations of key stakeholders during elements of case management process, i.e, case records, family information, summer visits </t>
  </si>
  <si>
    <t xml:space="preserve">Gatekeeping policy for new admission during transition </t>
  </si>
  <si>
    <t xml:space="preserve">Agreed communications regarding children exiting during transition period </t>
  </si>
  <si>
    <t>Donor commitment to funding transition, conditional upon demonstrated progress</t>
  </si>
  <si>
    <t>Established responses to child protection incidents and allegations</t>
  </si>
  <si>
    <t xml:space="preserve">If appropriate, there have been preliminary discussions about special relationships between directors/staff and children, i.e., informal fostering or adoption, that will be further assessed during the case management process. </t>
  </si>
  <si>
    <t xml:space="preserve">Any remaining barriers to transition have been identified and adequately addressed with key stakeholders.  </t>
  </si>
  <si>
    <t xml:space="preserve">The partnership agreement has been extensively reviewed together with key stakeholders. </t>
  </si>
  <si>
    <t xml:space="preserve">All relevant parties have signed the partnership agreement. </t>
  </si>
  <si>
    <t xml:space="preserve">Any existing gaps identified in the organizational governance assessment have been addressed. This could include any of the following: </t>
  </si>
  <si>
    <t xml:space="preserve">Clarifying the legal status of boards </t>
  </si>
  <si>
    <t>Formalizing boards that have been operating informally</t>
  </si>
  <si>
    <t xml:space="preserve">Strengthening the governing document </t>
  </si>
  <si>
    <t xml:space="preserve">Securing outstanding registrations or licenses with government </t>
  </si>
  <si>
    <t xml:space="preserve">Clarifying high-level decision-making structures and procedures </t>
  </si>
  <si>
    <t xml:space="preserve">Managing any outstanding legal issues </t>
  </si>
  <si>
    <t xml:space="preserve">Ensuring all key legal documents are appropriately held  </t>
  </si>
  <si>
    <t xml:space="preserve">Any existing gaps identified in the review of organizational policies have been addressed. This could include any of the following: </t>
  </si>
  <si>
    <t xml:space="preserve">Financial policies and reporting procedures </t>
  </si>
  <si>
    <t xml:space="preserve">Child protection and safeguarding policies </t>
  </si>
  <si>
    <t xml:space="preserve">Child friendly reporting mechanisms </t>
  </si>
  <si>
    <t>Child and youth participation mechanisms</t>
  </si>
  <si>
    <t>Volunteering and visitor policies</t>
  </si>
  <si>
    <t xml:space="preserve">Admissions and gatekeeping policies </t>
  </si>
  <si>
    <t xml:space="preserve">Staff handbooks and employment policies </t>
  </si>
  <si>
    <t xml:space="preserve">Complaints handling procedures and staff disciplinary measures </t>
  </si>
  <si>
    <t xml:space="preserve">Key stakeholders have been involved in the development and implementation of new policies, as appropriate. </t>
  </si>
  <si>
    <t xml:space="preserve">Staff have been oriented to the new organizational policies. </t>
  </si>
  <si>
    <t xml:space="preserve">Child protection policies, codes of conduct, and other staff policies have been signed and are on file. </t>
  </si>
  <si>
    <t xml:space="preserve">Staff employment contracts have been signed and are on file. </t>
  </si>
  <si>
    <t xml:space="preserve">Key stakeholders are enforcing and adhering to the newly revised organizational policies and procedures. </t>
  </si>
  <si>
    <t xml:space="preserve"> The donor organization’s internal policies and procedures have been revised to reflect their new stance on institutional care.  </t>
  </si>
  <si>
    <t xml:space="preserve">There are plans in place to document the transition process for internal review and learning. </t>
  </si>
  <si>
    <t xml:space="preserve">Key stakeholders / technical support providers have a clear baseline understanding of the operating situation of the organization and RCS undergoing transition and visibility of the risks that need to be mitigated. </t>
  </si>
  <si>
    <t xml:space="preserve">Key stakeholders / technical support providers have determined and made a formal commitment to the most appropriate pathway towards full transition or safe closure/divestment. </t>
  </si>
  <si>
    <t xml:space="preserve">The transition and reintegration strategy is informed by an understanding of the relevant child protection and alternative care laws and policies. </t>
  </si>
  <si>
    <t xml:space="preserve">Post-transition programming decisions are informed by an understanding of the issues causing family separation and the gaps in the child welfare, protection, and care systems. </t>
  </si>
  <si>
    <t xml:space="preserve">A comprehensive strategic plan, budget, and staff training plan have been developed. </t>
  </si>
  <si>
    <t xml:space="preserve">The following elements are in place for the transitioning organization: adequate governance framework, financial management systems, adequate staff management and accountability frameworks, clear reporting systems, and clear leadership and decision-making structures. </t>
  </si>
  <si>
    <t>Staff of residential care service (RCS)</t>
  </si>
  <si>
    <t>Staff of RCS</t>
  </si>
  <si>
    <t>Children and young people in RCS</t>
  </si>
  <si>
    <t>Families of children in RCS</t>
  </si>
  <si>
    <t>Care leavers supported by RCS</t>
  </si>
  <si>
    <t>Community leaders and relevant local/government authorities</t>
  </si>
  <si>
    <t>Donor partners and child sponsors of RCS</t>
  </si>
  <si>
    <t xml:space="preserve">There are child-friendly communication mechanisms in place for children / young people to ask questions, raise concerns, and input into the transition process. </t>
  </si>
  <si>
    <t xml:space="preserve">Communication materials have been developed and released to inform the donor organization’s wider donor base of the decision to transition. </t>
  </si>
  <si>
    <t>The communications plan been implemented for the various stakeholder groups listed above.</t>
  </si>
  <si>
    <t>The communications plan has been evaluated.</t>
  </si>
  <si>
    <t xml:space="preserve">There is a comprehensive communications plan in place that details engagement with each of the following groups:  </t>
  </si>
  <si>
    <t>RCS leadership and staff have been trained in the following areas, where appropriate:</t>
  </si>
  <si>
    <t xml:space="preserve">Child protection and safeguarding </t>
  </si>
  <si>
    <t xml:space="preserve">Transition process </t>
  </si>
  <si>
    <t>Child and youth participation</t>
  </si>
  <si>
    <t xml:space="preserve">Positive discipline </t>
  </si>
  <si>
    <t xml:space="preserve">Social work and case management </t>
  </si>
  <si>
    <t xml:space="preserve">Implementing care plans </t>
  </si>
  <si>
    <t xml:space="preserve">Upskilling for alternate employment </t>
  </si>
  <si>
    <t xml:space="preserve">Development principles </t>
  </si>
  <si>
    <t>Community consultation and project design</t>
  </si>
  <si>
    <t xml:space="preserve">Project management and reporting </t>
  </si>
  <si>
    <t xml:space="preserve">Implementing life skills training </t>
  </si>
  <si>
    <t xml:space="preserve">New alternative care services </t>
  </si>
  <si>
    <t xml:space="preserve">Training efforts and outcomes have been evaluated. </t>
  </si>
  <si>
    <t xml:space="preserve">Standard operating procedures for transition / reintegration / case management </t>
  </si>
  <si>
    <t xml:space="preserve">Service mapping has been conducted to identify the existing scope and gaps in child and family welfare, social protection, and child protection services. </t>
  </si>
  <si>
    <t xml:space="preserve">Peer networking has been arranged for key stakeholders to learn from others about the redesign of services.   </t>
  </si>
  <si>
    <t xml:space="preserve">Consultations with key RCS stakeholders have taken place to discuss post-transition services. </t>
  </si>
  <si>
    <t xml:space="preserve">Research has been conducted to understand the root cause of issues that may be addressed through post-transition services. </t>
  </si>
  <si>
    <t>A community consultation has been conducted to determine the need for post-transition services.</t>
  </si>
  <si>
    <t xml:space="preserve">A SWOT analysis has been conducted to explore the feasibility of post-transition services. </t>
  </si>
  <si>
    <t xml:space="preserve">Specialized training has been provided in the identified areas of post-transition services.  </t>
  </si>
  <si>
    <t xml:space="preserve">Workshops have been co-designed with communities or key stakeholder groups as part of setting up post-transition services. </t>
  </si>
  <si>
    <t xml:space="preserve">Staff have been equipped with the relevant technical or management skills in preparation for implementing new programs. </t>
  </si>
  <si>
    <t>New personnel have been recruited to implement new programs.</t>
  </si>
  <si>
    <t xml:space="preserve">Further training on new systems and processes has been provided to all relevant staff. </t>
  </si>
  <si>
    <t xml:space="preserve">Communications resources have been developed to promote new programs to donors. </t>
  </si>
  <si>
    <t xml:space="preserve">Communications resources have been developed to promote new services to beneficiaries. </t>
  </si>
  <si>
    <t xml:space="preserve">New programs have been launched and piloted. </t>
  </si>
  <si>
    <t xml:space="preserve">Program beneficiaries have been enrolled. </t>
  </si>
  <si>
    <t xml:space="preserve">New programs have been evaluated. </t>
  </si>
  <si>
    <t xml:space="preserve">Evaluation findings have informed the adaptation and improvement of services. </t>
  </si>
  <si>
    <t xml:space="preserve">Learning from the implementation of new services has been captured. </t>
  </si>
  <si>
    <t xml:space="preserve">Facilities and assets have been repurposed or redirected. </t>
  </si>
  <si>
    <t xml:space="preserve">All stakeholders understand the process and timeline for transition and how they may be impacted. </t>
  </si>
  <si>
    <t xml:space="preserve">Staff are clear on their roles in the transition and are prepared or upskilled for post-transition roles. </t>
  </si>
  <si>
    <t>Post-transition programming is rights-based and the organization is well-suited to run the new services.</t>
  </si>
  <si>
    <t xml:space="preserve">The capacity of the organization has been strengthened in preparation for running the new services. </t>
  </si>
  <si>
    <t>Pathway B Organizational Change Processes</t>
  </si>
  <si>
    <t xml:space="preserve">The appropriate local authorities and government ministries have been notified regarding the intention to close the residential care service (RCS). </t>
  </si>
  <si>
    <t xml:space="preserve">All incidents reaching a criminal threshold have been reported to the relevant authorities. </t>
  </si>
  <si>
    <t xml:space="preserve">All child protection incidents or concerns have been appropriately reported or responded to.   </t>
  </si>
  <si>
    <t xml:space="preserve">There is a comprehensive communications plan in place regarding closure that details engagement with each of the following groups: </t>
  </si>
  <si>
    <t xml:space="preserve">The communications plan takes into consideration what can be safely communicated in situations involving potential risk around closure. </t>
  </si>
  <si>
    <t xml:space="preserve">The plan for closure has been communicated to the donor organization’s leadership. </t>
  </si>
  <si>
    <t xml:space="preserve">Communication materials have been developed and released to inform the donor organization’s wider donor base of the decision to close. </t>
  </si>
  <si>
    <t xml:space="preserve">Any issues with assets have been resolved. </t>
  </si>
  <si>
    <t xml:space="preserve">The donor organization’s wider donor base has been informed of the conclusion of the partnership with the RCS and the new policy changes.  </t>
  </si>
  <si>
    <t xml:space="preserve">The closure process has been documented for internal review and learning. </t>
  </si>
  <si>
    <t xml:space="preserve">In cases where serious misconduct allegations against RCS leadership or staff were verified, board appointments or employment contracts have been concluded in accordance with RCS policies and local laws. </t>
  </si>
  <si>
    <t xml:space="preserve">New leadership or staff have been appointed to oversee the closure process, where necessary. </t>
  </si>
  <si>
    <t xml:space="preserve">Training and upskilling opportunities have been arranged for RCS leadership and staff to support them in securing post-closure employment. </t>
  </si>
  <si>
    <t xml:space="preserve">Staff redundancy packages have been arranged and paid. </t>
  </si>
  <si>
    <t xml:space="preserve">All leadership and staff positions have been concluded post-closure. </t>
  </si>
  <si>
    <t xml:space="preserve">Any outstanding complaints or grievances have been appropriately resolved. </t>
  </si>
  <si>
    <t xml:space="preserve">Suitable referral partners have been identified to provide ongoing support services where the transfer of cases may be necessary. </t>
  </si>
  <si>
    <t xml:space="preserve">Research has been conducted to understand the root cause of issues that may be addressed through reinvestment in new services. </t>
  </si>
  <si>
    <t xml:space="preserve">Partnership assessments and due diligence with prospective new partners have been conducted. </t>
  </si>
  <si>
    <t xml:space="preserve">Partnership agreements with new partners have been developed. </t>
  </si>
  <si>
    <t xml:space="preserve">Fundraising initiatives have been redirected towards the donor organization’s new partners. </t>
  </si>
  <si>
    <t xml:space="preserve">Any fundraising or volunteer placement listings for the RCS have been removed from all external communications. </t>
  </si>
  <si>
    <t xml:space="preserve">The intention to dissolve the entity has been communicated to relevant stakeholders. </t>
  </si>
  <si>
    <t xml:space="preserve">All assets have been sold or distributed.  </t>
  </si>
  <si>
    <t xml:space="preserve">Any outstanding bills have been paid. </t>
  </si>
  <si>
    <t xml:space="preserve">All services and agreements related to the operations of the RCS have been terminated. </t>
  </si>
  <si>
    <t xml:space="preserve">Bank accounts have been closed. </t>
  </si>
  <si>
    <t xml:space="preserve">Any outstanding legal matters have been resolved. </t>
  </si>
  <si>
    <t xml:space="preserve">Concluding reports and audits have been completed and submitted to the appropriate stakeholders and authorities. </t>
  </si>
  <si>
    <t xml:space="preserve">All partnership agreements with donors and other organizations have concluded. </t>
  </si>
  <si>
    <t xml:space="preserve">The entity has been dissolved. </t>
  </si>
  <si>
    <t xml:space="preserve">The entity has been deregistered with the relevant government ministries. </t>
  </si>
  <si>
    <t xml:space="preserve">All child protection risks and concerns have been addressed in preparation for safe reintegration. </t>
  </si>
  <si>
    <t xml:space="preserve">The process for reintegration and closure has been clearly communicated to all stakeholders and there are mechanisms in place to address any concerns they may have throughout implementation. </t>
  </si>
  <si>
    <t xml:space="preserve">All relevant authorities and stakeholders have been engaged and notified. </t>
  </si>
  <si>
    <t xml:space="preserve">Any relevant legal / regulatory processes to initiate closure have commenced. </t>
  </si>
  <si>
    <t xml:space="preserve">The legal entity has been formally dissolved and is no longer registered to operate. </t>
  </si>
  <si>
    <t xml:space="preserve">All duties under law, regulation, contracts, and agreements have been formally discharged. </t>
  </si>
  <si>
    <t xml:space="preserve">Closure has been documented. </t>
  </si>
  <si>
    <t xml:space="preserve">How to provide relevant information to the government or report child protection concerns </t>
  </si>
  <si>
    <t xml:space="preserve">How to connect the RCS with in-country child protection actors or relevant networks </t>
  </si>
  <si>
    <t xml:space="preserve">How to access technical support to mitigate any child protection risks  </t>
  </si>
  <si>
    <t xml:space="preserve">Recommendations for re-investing their funds into support services for families, care leavers, and children who may be exited from the RCS without due process </t>
  </si>
  <si>
    <t xml:space="preserve">The donor has developed a comprehensive child-safe divestment plan. </t>
  </si>
  <si>
    <t xml:space="preserve">The donor has engaged with and notified the appropriate in-country child protection organizations and actors, other donors to the RCS, and the RCS of their divestment plan. </t>
  </si>
  <si>
    <t xml:space="preserve">Any child protection concerns have been reported to the appropriate authorities. </t>
  </si>
  <si>
    <t>If you require additional rows above, select this row and click 'Insert'.</t>
  </si>
  <si>
    <t xml:space="preserve">The following are in place: social work framework, supervision framework, case management system, and clear standardized operating procedures. </t>
  </si>
  <si>
    <t xml:space="preserve">Caseloads have been assigned to social workers. </t>
  </si>
  <si>
    <t xml:space="preserve">Family tracing system and procedures have been established. </t>
  </si>
  <si>
    <t xml:space="preserve">Family tracing staff have been identified and trained. </t>
  </si>
  <si>
    <t xml:space="preserve">Children's participation has been facilitated. </t>
  </si>
  <si>
    <t xml:space="preserve">The status and whereabouts of families are established for each child undergoing reintegration procedures. </t>
  </si>
  <si>
    <t xml:space="preserve">Robust assessments for all children and families have been conducted. </t>
  </si>
  <si>
    <t xml:space="preserve">Decisions about placements have been made for each child, with participation from children, families, mandated authorities, courts, and gatekeeping panels, where relevant. </t>
  </si>
  <si>
    <t xml:space="preserve">Case plans have been developed for each child to support their reintegration. </t>
  </si>
  <si>
    <t xml:space="preserve">Children / young people and families have been well prepared for placements or independent living. </t>
  </si>
  <si>
    <t xml:space="preserve">All legal steps and procedures for reintegration / placements have been completed. </t>
  </si>
  <si>
    <t xml:space="preserve">Safety and monitoring plans have been put in place for all children / young people. </t>
  </si>
  <si>
    <t xml:space="preserve">Referrals to new services, including school transfers, have been completed to support children and their families post-placement. </t>
  </si>
  <si>
    <t xml:space="preserve">All children / young people have been placed or transitioned into independent living. </t>
  </si>
  <si>
    <t>Improvements to the pre-placement care setting</t>
  </si>
  <si>
    <t>Life skills training</t>
  </si>
  <si>
    <t xml:space="preserve">Vocational training </t>
  </si>
  <si>
    <t xml:space="preserve">Job readiness </t>
  </si>
  <si>
    <t xml:space="preserve">Language and local culture acquisition </t>
  </si>
  <si>
    <t xml:space="preserve">Protective behaviors training </t>
  </si>
  <si>
    <t>Ongoing family reconnection and family visits</t>
  </si>
  <si>
    <t xml:space="preserve">Life story work </t>
  </si>
  <si>
    <t>Ensuring children with disabilities have required assistive devices</t>
  </si>
  <si>
    <t xml:space="preserve">Family strengthening </t>
  </si>
  <si>
    <t>Positive discipline and parenting training</t>
  </si>
  <si>
    <t>Addressing addiction</t>
  </si>
  <si>
    <t>Conflict resolution</t>
  </si>
  <si>
    <t>Preparing children and families for realistic post-placement expectations</t>
  </si>
  <si>
    <t xml:space="preserve">Conducting community engagement / sensitization to address discrimination </t>
  </si>
  <si>
    <t>Connecting to schools and preparing teachers for school reintegration</t>
  </si>
  <si>
    <t xml:space="preserve">Connecting children / families with government and community-based services </t>
  </si>
  <si>
    <t>Connecting young people with existing care leaver support services and peer networks</t>
  </si>
  <si>
    <t xml:space="preserve">Connecting young people with aftercare services and supported independent living services </t>
  </si>
  <si>
    <t xml:space="preserve">Engaging community leaders and relevant local/government authorities in monitoring and support for children / families </t>
  </si>
  <si>
    <t>Vetting organizations for referrals and partnerships</t>
  </si>
  <si>
    <t>Child and family safety plans</t>
  </si>
  <si>
    <t>Arrangements for respite care services</t>
  </si>
  <si>
    <t>Preparing for school transfers</t>
  </si>
  <si>
    <t>Preparing for transfer of medical care to local clinics / hospitals</t>
  </si>
  <si>
    <t>Securing community-based services / rehabilitation for children with disabilities</t>
  </si>
  <si>
    <t>Preparing placement documentation with local authorities</t>
  </si>
  <si>
    <t>Preparing reintegration packages of essential supplies</t>
  </si>
  <si>
    <t>Helping families prepare the home, including required adaptations for children with disabilities</t>
  </si>
  <si>
    <t>Securing suitable accommodation for young people transitioning into independent living</t>
  </si>
  <si>
    <t>Planning farewell parties and activities</t>
  </si>
  <si>
    <t>Participatory planning for the day of placement</t>
  </si>
  <si>
    <t>Planning for community welcome events</t>
  </si>
  <si>
    <t>Phase 1 - Learning and Exploration</t>
  </si>
  <si>
    <t>Phase 2 - Preparing for Transition</t>
  </si>
  <si>
    <t>Phase 3 - Organizational Change Processes</t>
  </si>
  <si>
    <t>Phase 3 - Social Work and Reintegration Processes</t>
  </si>
  <si>
    <t xml:space="preserve">There is a social work practice framework in place that articulates the guiding principles, cultural values, and skills that will underpin the reintegration process. </t>
  </si>
  <si>
    <t xml:space="preserve">There are standard operating procedures (SOPs) in place for the reintegration process. </t>
  </si>
  <si>
    <t xml:space="preserve">There is a case management system in place that utilizes or integrates with existing national systems. </t>
  </si>
  <si>
    <t>There is a social work team in place with appropriate qualifications or experience to carry out case work for reintegration, including the following activities: 
- Job descriptions have been created and advertised
- Social workers have been interviewed 
- Social workers have been hired</t>
  </si>
  <si>
    <t xml:space="preserve">Potential referral partners been identified through service mapping exercises. </t>
  </si>
  <si>
    <t xml:space="preserve">There is a referral process in place that includes standards, referral partner vetting, and partnership agreements. </t>
  </si>
  <si>
    <t xml:space="preserve">Learning and peer exchange has taken place with other practitioners experienced in reintegration. </t>
  </si>
  <si>
    <t xml:space="preserve">Caseloads have been assigned to social workers, with concrete plans for when all children and young people in care will receive case management services. </t>
  </si>
  <si>
    <t xml:space="preserve">There is a social work supervision framework in place.  </t>
  </si>
  <si>
    <t>There is an external multi-disciplinary team in place that has been tasked with providing oversight of the reintegration process.</t>
  </si>
  <si>
    <t xml:space="preserve">The social work team has been provided with training on the established social work frameworks, SOPs, and tools, including the use of designated technology for case management activities. </t>
  </si>
  <si>
    <t xml:space="preserve">There is a comprehensive family tracing strategy and action plan in place. </t>
  </si>
  <si>
    <t xml:space="preserve">There are family tracing SOPs in place that are in line with minimum standards or national requirements. </t>
  </si>
  <si>
    <t xml:space="preserve">There are communication tools in place to aid with family tracing efforts.  </t>
  </si>
  <si>
    <t xml:space="preserve">There is a process in place to verify information and details emerging from family tracing efforts. </t>
  </si>
  <si>
    <t xml:space="preserve">There is a process in place for the documentation and analysis of information gathered through family tracing efforts. </t>
  </si>
  <si>
    <t xml:space="preserve">There is supervision in place for the family tracing team.  </t>
  </si>
  <si>
    <t xml:space="preserve">There is a team in place to carry out family tracing. </t>
  </si>
  <si>
    <t xml:space="preserve">The tracing team has been adequately trained on the family tracing SOPs. </t>
  </si>
  <si>
    <t xml:space="preserve">RCS staff have been adequately prepared prior to the commencement of family tracing. </t>
  </si>
  <si>
    <t xml:space="preserve">Children have been provided with adequate information on the family tracing process and its potential outcomes/impacts. </t>
  </si>
  <si>
    <t xml:space="preserve">Children have been given ample opportunity to ask questions and raise concerns about the family tracing process. </t>
  </si>
  <si>
    <t xml:space="preserve">Children have been consulted to determine their wishes regarding family tracing, where appropriate. </t>
  </si>
  <si>
    <t xml:space="preserve">Social workers have been able to access and review case files for all children / young people to determine the scope of family tracing efforts. </t>
  </si>
  <si>
    <t xml:space="preserve">RCS staff have been interviewed to aid in family tracing. </t>
  </si>
  <si>
    <t xml:space="preserve">Field-based family tracing activities have been conducted.  </t>
  </si>
  <si>
    <t xml:space="preserve">The family status and whereabouts for each child / young people has been established. </t>
  </si>
  <si>
    <t xml:space="preserve">Social workers have addressed initial gaps in the case files of children / young people. </t>
  </si>
  <si>
    <t xml:space="preserve">The views of children / young people have been consulted as part of the assessment process. </t>
  </si>
  <si>
    <t xml:space="preserve">The views of children / young people have been incorporated into care plans where appropriate. </t>
  </si>
  <si>
    <t xml:space="preserve">Families have been actively involved in the support planning process. </t>
  </si>
  <si>
    <t xml:space="preserve">In cases where reintegration is not feasible, assessments have been conducted for family-based alternative care.  </t>
  </si>
  <si>
    <t xml:space="preserve">Community assessments have been conducted. </t>
  </si>
  <si>
    <t xml:space="preserve">A risk and protective factors analysis has been conducted using the information gathered from the assessments. </t>
  </si>
  <si>
    <t xml:space="preserve">Case conferences have been conducted with the relevant stakeholders. </t>
  </si>
  <si>
    <t xml:space="preserve">Care plans for children comprehensively outline plans to prepare for their placements. </t>
  </si>
  <si>
    <t xml:space="preserve">Care plans for young people comprehensively outline plans to prepare for independent living. </t>
  </si>
  <si>
    <t xml:space="preserve">Family support plans comprehensively outline plans to prepare them to resume care of their children. </t>
  </si>
  <si>
    <t xml:space="preserve">The case plans include goals for preparation, placement, and permanency. </t>
  </si>
  <si>
    <t xml:space="preserve">Decisions concerning children’s placements have been made using a best interests determination process. </t>
  </si>
  <si>
    <t xml:space="preserve">Clear benchmarks have been set for case closure. </t>
  </si>
  <si>
    <t xml:space="preserve">Children have accessed counseling or therapeutic support where needed. </t>
  </si>
  <si>
    <t xml:space="preserve">Any child protection concerns / incidents that have been raised or disclosed have been investigated, responded to, and reported in adherence with the child protection policy and statutory reporting requirements. </t>
  </si>
  <si>
    <t xml:space="preserve">The appropriate child protection reporting documentation has been submitted to the relevant authorities as required. </t>
  </si>
  <si>
    <t xml:space="preserve">In cases requiring court appearances or other involvement of children / young people in legal proceedings, appropriate support has been provided to the relevant parties. </t>
  </si>
  <si>
    <t>Additional Activities</t>
  </si>
  <si>
    <t xml:space="preserve">RCS and Staff Management </t>
  </si>
  <si>
    <t xml:space="preserve">Additional Activities  </t>
  </si>
  <si>
    <t>Additional Activities - Dissolution</t>
  </si>
  <si>
    <t>Additional Activities - Closure</t>
  </si>
  <si>
    <t>Transition Milestones - Closure and Dissolution</t>
  </si>
  <si>
    <t>Additional Activities - Divestment</t>
  </si>
  <si>
    <t>Transition Milestones - Divestment</t>
  </si>
  <si>
    <t xml:space="preserve">This section is intended for situations where the RCS has made the decision to voluntarily close. </t>
  </si>
  <si>
    <r>
      <t>-</t>
    </r>
    <r>
      <rPr>
        <sz val="7"/>
        <color rgb="FF575757"/>
        <rFont val="Times New Roman"/>
        <family val="1"/>
      </rPr>
      <t> </t>
    </r>
    <r>
      <rPr>
        <sz val="12"/>
        <color rgb="FF575757"/>
        <rFont val="Aptos"/>
        <family val="2"/>
      </rPr>
      <t xml:space="preserve">A mutual decision has been made by the donor and RCS director to conclude the partnership.  </t>
    </r>
  </si>
  <si>
    <r>
      <rPr>
        <sz val="12"/>
        <color rgb="FF575757"/>
        <rFont val="Aptos"/>
        <family val="2"/>
      </rPr>
      <t>-</t>
    </r>
    <r>
      <rPr>
        <sz val="7"/>
        <color rgb="FF575757"/>
        <rFont val="Times New Roman"/>
        <family val="1"/>
      </rPr>
      <t> </t>
    </r>
    <r>
      <rPr>
        <sz val="12"/>
        <color rgb="FF575757"/>
        <rFont val="Aptos"/>
        <family val="2"/>
      </rPr>
      <t xml:space="preserve">The RCS director has clearly communicated their intention to continue residential care services, with or without the support of the donor. </t>
    </r>
  </si>
  <si>
    <r>
      <t>-</t>
    </r>
    <r>
      <rPr>
        <sz val="7"/>
        <color rgb="FF575757"/>
        <rFont val="Times New Roman"/>
        <family val="1"/>
      </rPr>
      <t> </t>
    </r>
    <r>
      <rPr>
        <sz val="12"/>
        <color rgb="FF575757"/>
        <rFont val="Aptos"/>
        <family val="2"/>
      </rPr>
      <t xml:space="preserve">The RCS director has declined the donor’s offer of support for transition. </t>
    </r>
  </si>
  <si>
    <t>Enter the starting month and year for each of the three phases. This information will be reflected in the subsequent tabs. 
In Row 11, select Pathway A or Pathway B to reflect the outcome you anticipate for your transition, whether that is full transition or closure/divestment. You should only fill out the tab that corresponds to the pathway you have selected. 
If you select Pathway A, the tab for Phase 3B – Org Change will be grayed out. 
If you select Pathway B, the tab for Phase 3A – Org Change will be grayed out. In Row 12, select the closure or divestment option. If you select closure, the divestment section in Phase 3B – Org Change will be grayed out. If you select divestment, the closure section will be grayed out and the remaining tabs related to the social work processes will be grayed out.  
If you are unsure at this stage which pathway is most appropriate, select Pathway A until it becomes necessary to change course to Pathway B.</t>
  </si>
  <si>
    <t>Click to access the video tutorial for this tab.</t>
  </si>
  <si>
    <t xml:space="preserve">6. Monthly progress across all activities will be automatically converted into a percentage. A color rating has been applied to indicate transition progress. Refer to the Scoring Key in the Start Here tab.  </t>
  </si>
  <si>
    <r>
      <t>4.</t>
    </r>
    <r>
      <rPr>
        <i/>
        <sz val="7"/>
        <color rgb="FF575757"/>
        <rFont val="Times New Roman"/>
        <family val="1"/>
      </rPr>
      <t xml:space="preserve"> </t>
    </r>
    <r>
      <rPr>
        <i/>
        <sz val="12"/>
        <color rgb="FF575757"/>
        <rFont val="Aptos"/>
        <family val="2"/>
      </rPr>
      <t xml:space="preserve">Monthly progress across all activities will be automatically converted into a percentage. A color rating has been applied to indicate transition progress. Refer to the Scoring Key in the Start Here tab.  </t>
    </r>
  </si>
  <si>
    <t xml:space="preserve">4. Monthly progress across all activities will be automatically converted into a percentage. A color rating has been applied to indicate transition progress. Refer to the Scoring Key in the Start Here tab.  </t>
  </si>
  <si>
    <t>4. Monthly progress across all activities will be automatically converted into a percentage and can be tracked across reporting periods.</t>
  </si>
  <si>
    <t xml:space="preserve">5. Summaries of the scoring feed into the Reporting tab, which can be used to provide regular updates or develop reports for key stakeholders and others involved in the transition. </t>
  </si>
  <si>
    <t xml:space="preserve">1.  Your starting month for this phase has been automatically filled from your entry in the Start Here tab. You have been provided with 18 reporting period columns in this tab. You can determine how frequently you would like to monitor progress, whether monthly, quarterly, etc. You can change your reporting period timeframes by adjusting the Month field in Row 24 for any reporting column. For example, Month = 1 will be 1 month after the starting month, Month = 3 will be 3 months after the starting month. The month and year in Row 23 will be automatically adjusted based on the frequency you select in Row 24. </t>
  </si>
  <si>
    <t xml:space="preserve">1.  Your starting month for this phase has been automatically filled from your entry in the Start Here tab. You have been provided with 18 reporting period columns in this tab. You can determine how frequently you would like to monitor progress, whether monthly, quarterly, etc. You can change your reporting period timeframes by adjusting the Month field in Row 22 for any reporting column. For example, Month = 1 will be 1 month after the starting month, Month = 3 will be 3 months after the starting month. The month and year in Row 21 will be automatically adjusted based on the frequency you select in Row 22. </t>
  </si>
  <si>
    <t xml:space="preserve">This section of the monitoring tool collates the total scores from each of the tabs to provide a summary of transition progress across the three phases. The information contained here can be used to provide regular updates or develop reports for key stakeholders and others involved in the transition.  								</t>
  </si>
  <si>
    <t xml:space="preserve">Reference to acceptable levels of progress in transition monitoring tool </t>
  </si>
  <si>
    <t xml:space="preserve">Reporting against these time-bound goals generates percentages that can indicate transition progress throughout the case management process. This can give visibility to both practitioners and key stakeholders in cases where transition is progressing well, has stalled, or has regressed. It can also help clarify what actions can be taken to keep progress moving forward, surface unaddressed obstacles or resistance to transition, or determine a more appropriate pathway, such as safe closure, divestment, and/or reporting to the relevant authorities.   </t>
  </si>
  <si>
    <t xml:space="preserve">The checklist of suggested activities below serves as a means of quality control for case management practice, engagement with the appropriate authorities, and responses to child protection issues raised during the course of the social work process. It should be completed every six months to determine whether clear progress has been made across all cases in upholding children’s rights and adherence to legal frameworks. </t>
  </si>
  <si>
    <t xml:space="preserve">The checklist of suggested activities below serves as a means of quality control for the monitoring, ongoing support, and placement review of all children / young people post-placement. It should be completed every six months following the placement of the first child / young people to ensure the safety, sustainability, and permanency of all placements.  </t>
  </si>
  <si>
    <t xml:space="preserve">If the scoring does not accurately reflect transition progress, the Scoring Notes section starting in Row 67 can be used to provide an explanation for the scoring in any reporting period. </t>
  </si>
  <si>
    <t xml:space="preserve">- Forced or emergency closure, as mandated by the appropriate authorities </t>
  </si>
  <si>
    <t>- Circumstances requiring the transfer of children and young people into emergency alternative care</t>
  </si>
  <si>
    <t xml:space="preserve">- Evidence of serious misconduct that poses a high level of risk to children and young people in care </t>
  </si>
  <si>
    <t>The formatting of this tab is different from previous tabs. Instead of selecting from the drop-down menu to indicate the level of completion of activities, it prompts users to set numerical goals for the suggested activities below. In consultation with the social work team and key stakeholders, users can specify the total numbers of children, young people, and families who are expected to receive case management services during each reporting period.</t>
  </si>
  <si>
    <t xml:space="preserve">1.  Your starting month for this phase has been automatically filled from your entry in the Start Here tab. You have been provided with 18 reporting period columns in this tab. You can determine how frequently you would like to monitor progress, whether monthly, quarterly, etc. You can change your reporting period timeframes by adjusting the Month field in Row 21 for any reporting column. For example, Month = 1 will be 1 month after the starting month, Month = 3 will be 3 months after the starting month. The month and year in Row 20 will be automatically adjusted based on the frequency you select in Row 21.  </t>
  </si>
  <si>
    <t xml:space="preserve">1.  Your starting month for this phase has been automatically filled from your entry in the Start Here tab.  You have been provided with 18 reporting period columns in this tab. You can determine how frequently you would like to monitor progress, whether monthly, quarterly, etc. You can change your reporting period timeframes by adjusting the Month field in Row 21 for any reporting column. For example, Month = 1 will be 1 month after the starting month, Month = 3 will be 3 months after the starting month. The month and year in Row 20 will be automatically adjusted based on the frequency you select in Row 21. </t>
  </si>
  <si>
    <t>If you selected the Divestment Option, please scroll down to the Divestment Section below.</t>
  </si>
  <si>
    <t xml:space="preserve">1.  Your starting month for this phase has been automatically filled from your entry in the Start Here tab. You have been provided with 18 reporting period columns in this tab. You can determine how frequently you would like to monitor progress, whether monthly, quarterly, etc. You can change your reporting period timeframes by adjusting the Month field in Row 34 for any reporting column. For example, Month = 1 will be 1 month after the starting month, Month = 3 will be 3 months after the starting month. The month and year in Row 33 will be automatically adjusted based on the frequency you select in Row 34.  </t>
  </si>
  <si>
    <t>1.  Your starting month for this phase has been automatically filled from your entry in the Start Here tab. You have been provided with 18 reporting period columns in this tab. You can determine how frequently you would like to monitor progress, whether monthly, quarterly, etc. You can change your reporting period timeframes by adjusting the Month field in Row 155 for any reporting column. For example, Month = 1 will be 1 month after the starting month, Month = 3 will be 3 months after the starting month. The month and year in Row 154 will be automatically adjusted based on the frequency you select in Row 155.</t>
  </si>
  <si>
    <t xml:space="preserve">1.  Your starting month for this phase has been automatically filled from your entry in the Start Here tab. You have been provided with 18 reporting period columns in this tab. You can determine how frequently you would like to monitor progress, whether monthly, quarterly, etc. You can change your reporting period timeframes by adjusting the Month field in Row 23 for any reporting column. For example, Month = 1 will be 1 month after the starting month, Month = 3 will be 3 months after the starting month. The month and year in Row 22 will be automatically adjusted based on the frequency you select in Row 23. </t>
  </si>
  <si>
    <t>1.  Your starting month for this phase has been automatically filled from your entry in the Start Here tab. You have been provided with 18 reporting period columns in this tab. You can determine how frequently you would like to monitor progress, whether monthly, quarterly, etc. You can change your reporting period timeframes by adjusting the Month field in Row 27 for any reporting column. For example, Month = 1 will be 1 month after the starting month, Month = 3 will be 3 months after the starting month. The month and year in Row 26 will be automatically adjusted based on the frequency you select in Row 27.</t>
  </si>
  <si>
    <t xml:space="preserve">1.  Your starting month for this phase has been automatically filled from your entry in the Start Here tab. You have been provided with 18 reporting period columns in this tab. You can determine how frequently you would like to monitor progress, whether monthly, quarterly, etc. You can change your reporting period timeframes by adjusting the Month field in Row 26 for any reporting column. For example, Month = 1 will be 1 month after the starting month, Month = 3 will be 3 months after the starting month. The month and year in Row 25 will be automatically adjusted based on the frequency you select in Row 26. </t>
  </si>
  <si>
    <t xml:space="preserve">Program documentation has been developed, outlining clear mission statements, strategies, implementation plans, budgets, and monitoring and evaluation plans. </t>
  </si>
  <si>
    <t>Relevant stakeholders have explored their future vision for the organization.</t>
  </si>
  <si>
    <t xml:space="preserve">Social workers and staff are in place and have been and adequately trained. </t>
  </si>
  <si>
    <t xml:space="preserve">The following components of a child protection and safeguarding assessment have been reviewed: </t>
  </si>
  <si>
    <t xml:space="preserve">Community-level sensitization and awareness raising </t>
  </si>
  <si>
    <t xml:space="preserve">This tool can be used by technical support practitioners or by donors implementing their own divestment process. </t>
  </si>
  <si>
    <t xml:space="preserve">Gatekeeping procedures for new admissions have been adhered to during the assessment and case planning process. </t>
  </si>
  <si>
    <t>Children / young people who exited care without due process have been identified and adequately supported.</t>
  </si>
  <si>
    <t xml:space="preserve">Where cases have been closed, the goals outlined in the case plans have been met. </t>
  </si>
  <si>
    <t>How many children / young people are visiting their families as part of reconnection efforts outlined in their case plans?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</si>
</sst>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7" x14ac:knownFonts="1">
    <font>
      <sz val="12"/>
      <color theme="1"/>
      <name val="Aptos Narrow"/>
      <family val="2"/>
      <scheme val="minor"/>
    </font>
    <font>
      <sz val="8"/>
      <name val="Aptos Narrow"/>
      <family val="2"/>
      <scheme val="minor"/>
    </font>
    <font>
      <sz val="12"/>
      <color theme="1"/>
      <name val="Aptos"/>
      <family val="2"/>
    </font>
    <font>
      <sz val="12"/>
      <color rgb="FF575757"/>
      <name val="Aptos"/>
      <family val="2"/>
    </font>
    <font>
      <sz val="8"/>
      <color theme="1"/>
      <name val="Times New Roman"/>
      <family val="1"/>
    </font>
    <font>
      <sz val="8"/>
      <color theme="1"/>
      <name val="Aptos"/>
      <family val="2"/>
    </font>
    <font>
      <b/>
      <sz val="12"/>
      <color theme="1"/>
      <name val="Aptos"/>
      <family val="2"/>
    </font>
    <font>
      <b/>
      <sz val="12"/>
      <color rgb="FF575757"/>
      <name val="Aptos"/>
      <family val="2"/>
    </font>
    <font>
      <sz val="7"/>
      <color rgb="FF575757"/>
      <name val="Times New Roman"/>
      <family val="1"/>
    </font>
    <font>
      <i/>
      <sz val="12"/>
      <color rgb="FF575757"/>
      <name val="Aptos"/>
      <family val="2"/>
    </font>
    <font>
      <i/>
      <sz val="7"/>
      <color rgb="FF575757"/>
      <name val="Times New Roman"/>
      <family val="1"/>
    </font>
    <font>
      <b/>
      <sz val="12"/>
      <color rgb="FF0F9ED5"/>
      <name val="Aptos"/>
      <family val="2"/>
    </font>
    <font>
      <sz val="12"/>
      <color rgb="FF595959"/>
      <name val="Aptos"/>
      <family val="2"/>
    </font>
    <font>
      <sz val="10"/>
      <color theme="1"/>
      <name val="Aptos"/>
      <family val="2"/>
    </font>
    <font>
      <sz val="12"/>
      <color theme="1"/>
      <name val="Aptos Narrow"/>
      <family val="2"/>
      <scheme val="minor"/>
    </font>
    <font>
      <sz val="12"/>
      <color rgb="FFFF0000"/>
      <name val="Aptos Narrow"/>
      <family val="2"/>
      <scheme val="minor"/>
    </font>
    <font>
      <b/>
      <sz val="12"/>
      <color rgb="FF595959"/>
      <name val="Aptos"/>
      <family val="2"/>
    </font>
    <font>
      <b/>
      <sz val="12"/>
      <color theme="1"/>
      <name val="Aptos Narrow"/>
      <family val="2"/>
      <scheme val="minor"/>
    </font>
    <font>
      <u/>
      <sz val="12"/>
      <color theme="10"/>
      <name val="Aptos Narrow"/>
      <family val="2"/>
      <scheme val="minor"/>
    </font>
    <font>
      <sz val="10"/>
      <color theme="1"/>
      <name val="Aptos Narrow"/>
      <family val="2"/>
      <scheme val="minor"/>
    </font>
    <font>
      <b/>
      <sz val="12"/>
      <color theme="0"/>
      <name val="Aptos"/>
      <family val="2"/>
    </font>
    <font>
      <b/>
      <sz val="14"/>
      <color rgb="FF0F4761"/>
      <name val="Aptos"/>
      <family val="2"/>
    </font>
    <font>
      <b/>
      <sz val="16"/>
      <color theme="5"/>
      <name val="Aptos"/>
      <family val="2"/>
    </font>
    <font>
      <sz val="10"/>
      <color rgb="FF0F4761"/>
      <name val="Aptos"/>
      <family val="2"/>
    </font>
    <font>
      <sz val="10"/>
      <color rgb="FF575757"/>
      <name val="Aptos"/>
      <family val="2"/>
    </font>
    <font>
      <b/>
      <sz val="12"/>
      <color rgb="FFDA0000"/>
      <name val="Aptos"/>
      <family val="2"/>
    </font>
    <font>
      <sz val="14"/>
      <name val="Aptos"/>
      <family val="2"/>
    </font>
    <font>
      <b/>
      <sz val="12"/>
      <color rgb="FF575757"/>
      <name val="Aptos"/>
    </font>
    <font>
      <b/>
      <sz val="12"/>
      <color rgb="FFD24DA5"/>
      <name val="Aptos"/>
      <family val="2"/>
    </font>
    <font>
      <sz val="8"/>
      <color rgb="FFD24DA5"/>
      <name val="Times New Roman"/>
      <family val="1"/>
    </font>
    <font>
      <b/>
      <sz val="12"/>
      <color theme="1" tint="0.249977111117893"/>
      <name val="Aptos"/>
      <family val="2"/>
    </font>
    <font>
      <b/>
      <sz val="12"/>
      <color theme="2" tint="-0.249977111117893"/>
      <name val="Aptos"/>
      <family val="2"/>
    </font>
    <font>
      <b/>
      <sz val="12"/>
      <color theme="1" tint="0.34998626667073579"/>
      <name val="Aptos"/>
      <family val="2"/>
    </font>
    <font>
      <sz val="8"/>
      <color theme="0"/>
      <name val="Times New Roman"/>
      <family val="1"/>
    </font>
    <font>
      <sz val="8"/>
      <color rgb="FF575757"/>
      <name val="Times New Roman"/>
      <family val="1"/>
    </font>
    <font>
      <b/>
      <sz val="12"/>
      <color theme="0"/>
      <name val="Aptos"/>
    </font>
    <font>
      <b/>
      <sz val="12"/>
      <color theme="2" tint="-0.249977111117893"/>
      <name val="Aptos"/>
    </font>
    <font>
      <sz val="12"/>
      <color rgb="FFFF0000"/>
      <name val="Aptos"/>
      <family val="2"/>
    </font>
    <font>
      <sz val="12"/>
      <color theme="1" tint="0.34998626667073579"/>
      <name val="Aptos"/>
      <family val="2"/>
    </font>
    <font>
      <sz val="14"/>
      <color theme="1" tint="0.249977111117893"/>
      <name val="Aptos"/>
      <family val="2"/>
    </font>
    <font>
      <sz val="12"/>
      <color theme="1" tint="0.249977111117893"/>
      <name val="Aptos Narrow"/>
      <family val="2"/>
      <scheme val="minor"/>
    </font>
    <font>
      <sz val="12"/>
      <color theme="1" tint="0.249977111117893"/>
      <name val="Aptos"/>
      <family val="2"/>
    </font>
    <font>
      <b/>
      <sz val="12"/>
      <color theme="0" tint="-0.14999847407452621"/>
      <name val="Aptos Narrow"/>
      <family val="2"/>
      <scheme val="minor"/>
    </font>
    <font>
      <sz val="12"/>
      <color theme="0" tint="-0.14999847407452621"/>
      <name val="Aptos"/>
      <family val="2"/>
    </font>
    <font>
      <sz val="14"/>
      <color theme="0" tint="-0.14999847407452621"/>
      <name val="Aptos"/>
      <family val="2"/>
    </font>
    <font>
      <b/>
      <sz val="12"/>
      <name val="Aptos"/>
      <family val="2"/>
    </font>
    <font>
      <b/>
      <sz val="12"/>
      <color rgb="FF3599D9"/>
      <name val="Aptos"/>
      <family val="2"/>
    </font>
    <font>
      <b/>
      <sz val="12"/>
      <color rgb="FF57A992"/>
      <name val="Aptos"/>
      <family val="2"/>
    </font>
    <font>
      <b/>
      <sz val="16"/>
      <color rgb="FF3599D9"/>
      <name val="Aptos Display"/>
    </font>
    <font>
      <b/>
      <sz val="16"/>
      <color theme="5"/>
      <name val="Aptos Display"/>
    </font>
    <font>
      <sz val="12"/>
      <color rgb="FF575757"/>
      <name val="Aptos"/>
    </font>
    <font>
      <b/>
      <sz val="16"/>
      <color rgb="FFDA0000"/>
      <name val="Aptos Display"/>
    </font>
    <font>
      <b/>
      <sz val="16"/>
      <color rgb="FF57A992"/>
      <name val="Aptos Display"/>
    </font>
    <font>
      <i/>
      <sz val="12"/>
      <color rgb="FF575757"/>
      <name val="Aptos"/>
    </font>
    <font>
      <u/>
      <sz val="12"/>
      <color theme="10"/>
      <name val="Aptos"/>
    </font>
    <font>
      <sz val="12"/>
      <color rgb="FF595959"/>
      <name val="Aptos"/>
    </font>
    <font>
      <b/>
      <sz val="12"/>
      <color theme="0"/>
      <name val="Aptos Display"/>
      <scheme val="major"/>
    </font>
  </fonts>
  <fills count="20">
    <fill>
      <patternFill patternType="none"/>
    </fill>
    <fill>
      <patternFill patternType="gray125"/>
    </fill>
    <fill>
      <patternFill patternType="solid">
        <fgColor theme="2"/>
        <bgColor indexed="64"/>
      </patternFill>
    </fill>
    <fill>
      <patternFill patternType="solid">
        <fgColor rgb="FFE8E8E8"/>
        <bgColor indexed="64"/>
      </patternFill>
    </fill>
    <fill>
      <patternFill patternType="solid">
        <fgColor rgb="FFB3E5A1"/>
        <bgColor indexed="64"/>
      </patternFill>
    </fill>
    <fill>
      <patternFill patternType="solid">
        <fgColor rgb="FFFF7979"/>
        <bgColor indexed="64"/>
      </patternFill>
    </fill>
    <fill>
      <patternFill patternType="solid">
        <fgColor rgb="FFFF0000"/>
        <bgColor indexed="64"/>
      </patternFill>
    </fill>
    <fill>
      <patternFill patternType="solid">
        <fgColor rgb="FFFBA516"/>
        <bgColor indexed="64"/>
      </patternFill>
    </fill>
    <fill>
      <patternFill patternType="solid">
        <fgColor theme="5"/>
        <bgColor indexed="64"/>
      </patternFill>
    </fill>
    <fill>
      <patternFill patternType="solid">
        <fgColor theme="0" tint="-4.9989318521683403E-2"/>
        <bgColor indexed="64"/>
      </patternFill>
    </fill>
    <fill>
      <patternFill patternType="solid">
        <fgColor rgb="FFFFFF00"/>
        <bgColor indexed="64"/>
      </patternFill>
    </fill>
    <fill>
      <patternFill patternType="solid">
        <fgColor rgb="FF3599D9"/>
        <bgColor indexed="64"/>
      </patternFill>
    </fill>
    <fill>
      <patternFill patternType="solid">
        <fgColor rgb="FF57A992"/>
        <bgColor indexed="64"/>
      </patternFill>
    </fill>
    <fill>
      <patternFill patternType="solid">
        <fgColor rgb="FFDA0000"/>
        <bgColor indexed="64"/>
      </patternFill>
    </fill>
    <fill>
      <patternFill patternType="solid">
        <fgColor rgb="FFD24DA5"/>
        <bgColor indexed="64"/>
      </patternFill>
    </fill>
    <fill>
      <patternFill patternType="solid">
        <fgColor theme="8" tint="0.79998168889431442"/>
        <bgColor indexed="64"/>
      </patternFill>
    </fill>
    <fill>
      <patternFill patternType="solid">
        <fgColor theme="0" tint="-0.14999847407452621"/>
        <bgColor indexed="64"/>
      </patternFill>
    </fill>
    <fill>
      <patternFill patternType="solid">
        <fgColor theme="0"/>
        <bgColor indexed="64"/>
      </patternFill>
    </fill>
    <fill>
      <patternFill patternType="solid">
        <fgColor rgb="FFFFC000"/>
        <bgColor indexed="64"/>
      </patternFill>
    </fill>
    <fill>
      <patternFill patternType="solid">
        <fgColor theme="1" tint="0.499984740745262"/>
        <bgColor indexed="64"/>
      </patternFill>
    </fill>
  </fills>
  <borders count="69">
    <border>
      <left/>
      <right/>
      <top/>
      <bottom/>
      <diagonal/>
    </border>
    <border>
      <left style="medium">
        <color rgb="FFBFBFBF"/>
      </left>
      <right style="medium">
        <color rgb="FFBFBFBF"/>
      </right>
      <top style="medium">
        <color rgb="FFBFBFBF"/>
      </top>
      <bottom style="medium">
        <color rgb="FFBFBFBF"/>
      </bottom>
      <diagonal/>
    </border>
    <border>
      <left/>
      <right style="medium">
        <color rgb="FFBFBFBF"/>
      </right>
      <top style="medium">
        <color rgb="FFBFBFBF"/>
      </top>
      <bottom style="medium">
        <color rgb="FFBFBFBF"/>
      </bottom>
      <diagonal/>
    </border>
    <border>
      <left style="medium">
        <color rgb="FFBFBFBF"/>
      </left>
      <right style="medium">
        <color rgb="FFBFBFBF"/>
      </right>
      <top/>
      <bottom style="medium">
        <color rgb="FFBFBFBF"/>
      </bottom>
      <diagonal/>
    </border>
    <border>
      <left/>
      <right style="medium">
        <color rgb="FFBFBFBF"/>
      </right>
      <top/>
      <bottom style="medium">
        <color rgb="FFBFBFBF"/>
      </bottom>
      <diagonal/>
    </border>
    <border>
      <left style="medium">
        <color rgb="FFBFBFBF"/>
      </left>
      <right/>
      <top style="medium">
        <color rgb="FFBFBFBF"/>
      </top>
      <bottom style="medium">
        <color rgb="FFBFBFBF"/>
      </bottom>
      <diagonal/>
    </border>
    <border>
      <left/>
      <right/>
      <top style="medium">
        <color rgb="FFBFBFBF"/>
      </top>
      <bottom style="medium">
        <color rgb="FFBFBFBF"/>
      </bottom>
      <diagonal/>
    </border>
    <border>
      <left/>
      <right style="medium">
        <color rgb="FFBFBFBF"/>
      </right>
      <top/>
      <bottom/>
      <diagonal/>
    </border>
    <border>
      <left style="medium">
        <color indexed="64"/>
      </left>
      <right style="medium">
        <color rgb="FFBFBFBF"/>
      </right>
      <top style="medium">
        <color indexed="64"/>
      </top>
      <bottom/>
      <diagonal/>
    </border>
    <border>
      <left/>
      <right/>
      <top style="medium">
        <color rgb="FFBFBFBF"/>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medium">
        <color rgb="FFBFBFBF"/>
      </left>
      <right/>
      <top/>
      <bottom/>
      <diagonal/>
    </border>
    <border>
      <left style="medium">
        <color rgb="FFBFBFBF"/>
      </left>
      <right style="medium">
        <color rgb="FFBFBFBF"/>
      </right>
      <top style="medium">
        <color indexed="64"/>
      </top>
      <bottom/>
      <diagonal/>
    </border>
    <border>
      <left style="medium">
        <color rgb="FFBFBFBF"/>
      </left>
      <right style="medium">
        <color indexed="64"/>
      </right>
      <top style="medium">
        <color indexed="64"/>
      </top>
      <bottom/>
      <diagonal/>
    </border>
    <border>
      <left/>
      <right/>
      <top style="medium">
        <color indexed="64"/>
      </top>
      <bottom/>
      <diagonal/>
    </border>
    <border>
      <left style="medium">
        <color indexed="64"/>
      </left>
      <right style="medium">
        <color rgb="FFBFBFBF"/>
      </right>
      <top style="medium">
        <color indexed="64"/>
      </top>
      <bottom style="medium">
        <color indexed="64"/>
      </bottom>
      <diagonal/>
    </border>
    <border>
      <left/>
      <right style="medium">
        <color rgb="FFBFBFBF"/>
      </right>
      <top style="medium">
        <color rgb="FFBFBFBF"/>
      </top>
      <bottom/>
      <diagonal/>
    </border>
    <border>
      <left style="medium">
        <color rgb="FFBFBFBF"/>
      </left>
      <right/>
      <top/>
      <bottom style="medium">
        <color rgb="FFBFBFBF"/>
      </bottom>
      <diagonal/>
    </border>
    <border>
      <left style="medium">
        <color rgb="FFBFBFBF"/>
      </left>
      <right style="medium">
        <color theme="0" tint="-0.14996795556505021"/>
      </right>
      <top style="medium">
        <color indexed="64"/>
      </top>
      <bottom/>
      <diagonal/>
    </border>
    <border>
      <left style="medium">
        <color theme="2" tint="-9.9948118533890809E-2"/>
      </left>
      <right style="medium">
        <color theme="0" tint="-0.14996795556505021"/>
      </right>
      <top style="medium">
        <color indexed="64"/>
      </top>
      <bottom style="medium">
        <color indexed="64"/>
      </bottom>
      <diagonal/>
    </border>
    <border>
      <left style="medium">
        <color rgb="FFBFBFBF"/>
      </left>
      <right style="medium">
        <color rgb="FFBFBFBF"/>
      </right>
      <top style="medium">
        <color indexed="64"/>
      </top>
      <bottom style="medium">
        <color indexed="64"/>
      </bottom>
      <diagonal/>
    </border>
    <border>
      <left style="medium">
        <color rgb="FFBFBFBF"/>
      </left>
      <right style="medium">
        <color theme="2" tint="-9.9948118533890809E-2"/>
      </right>
      <top style="medium">
        <color indexed="64"/>
      </top>
      <bottom style="medium">
        <color auto="1"/>
      </bottom>
      <diagonal/>
    </border>
    <border>
      <left style="medium">
        <color rgb="FFBFBFBF"/>
      </left>
      <right style="medium">
        <color theme="0" tint="-0.14996795556505021"/>
      </right>
      <top style="medium">
        <color auto="1"/>
      </top>
      <bottom style="medium">
        <color indexed="64"/>
      </bottom>
      <diagonal/>
    </border>
    <border>
      <left style="medium">
        <color theme="0" tint="-0.14996795556505021"/>
      </left>
      <right style="medium">
        <color indexed="64"/>
      </right>
      <top style="medium">
        <color indexed="64"/>
      </top>
      <bottom/>
      <diagonal/>
    </border>
    <border>
      <left style="medium">
        <color theme="0" tint="-0.14996795556505021"/>
      </left>
      <right style="medium">
        <color indexed="64"/>
      </right>
      <top style="medium">
        <color indexed="64"/>
      </top>
      <bottom style="medium">
        <color auto="1"/>
      </bottom>
      <diagonal/>
    </border>
    <border>
      <left style="medium">
        <color theme="2" tint="-9.9948118533890809E-2"/>
      </left>
      <right style="medium">
        <color theme="2" tint="-9.9948118533890809E-2"/>
      </right>
      <top style="medium">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theme="2"/>
      </right>
      <top style="medium">
        <color indexed="64"/>
      </top>
      <bottom style="medium">
        <color theme="2"/>
      </bottom>
      <diagonal/>
    </border>
    <border>
      <left style="medium">
        <color theme="2"/>
      </left>
      <right style="medium">
        <color theme="2"/>
      </right>
      <top style="medium">
        <color indexed="64"/>
      </top>
      <bottom style="medium">
        <color theme="2"/>
      </bottom>
      <diagonal/>
    </border>
    <border>
      <left style="medium">
        <color theme="2"/>
      </left>
      <right style="medium">
        <color indexed="64"/>
      </right>
      <top style="medium">
        <color indexed="64"/>
      </top>
      <bottom style="medium">
        <color theme="2"/>
      </bottom>
      <diagonal/>
    </border>
    <border>
      <left style="medium">
        <color indexed="64"/>
      </left>
      <right style="medium">
        <color theme="2"/>
      </right>
      <top style="medium">
        <color theme="2"/>
      </top>
      <bottom style="medium">
        <color theme="2"/>
      </bottom>
      <diagonal/>
    </border>
    <border>
      <left style="medium">
        <color theme="2"/>
      </left>
      <right style="medium">
        <color theme="2"/>
      </right>
      <top style="medium">
        <color theme="2"/>
      </top>
      <bottom style="medium">
        <color theme="2"/>
      </bottom>
      <diagonal/>
    </border>
    <border>
      <left style="medium">
        <color theme="2"/>
      </left>
      <right style="medium">
        <color indexed="64"/>
      </right>
      <top style="medium">
        <color theme="2"/>
      </top>
      <bottom style="medium">
        <color theme="2"/>
      </bottom>
      <diagonal/>
    </border>
    <border>
      <left style="medium">
        <color indexed="64"/>
      </left>
      <right style="medium">
        <color theme="2"/>
      </right>
      <top style="medium">
        <color theme="2"/>
      </top>
      <bottom style="medium">
        <color indexed="64"/>
      </bottom>
      <diagonal/>
    </border>
    <border>
      <left style="medium">
        <color theme="2"/>
      </left>
      <right style="medium">
        <color theme="2"/>
      </right>
      <top style="medium">
        <color theme="2"/>
      </top>
      <bottom style="medium">
        <color indexed="64"/>
      </bottom>
      <diagonal/>
    </border>
    <border>
      <left style="medium">
        <color theme="2"/>
      </left>
      <right style="medium">
        <color indexed="64"/>
      </right>
      <top style="medium">
        <color theme="2"/>
      </top>
      <bottom style="medium">
        <color indexed="64"/>
      </bottom>
      <diagonal/>
    </border>
    <border>
      <left/>
      <right/>
      <top/>
      <bottom style="hair">
        <color indexed="64"/>
      </bottom>
      <diagonal/>
    </border>
    <border>
      <left/>
      <right/>
      <top/>
      <bottom style="medium">
        <color rgb="FFBFBFBF"/>
      </bottom>
      <diagonal/>
    </border>
    <border>
      <left/>
      <right/>
      <top style="medium">
        <color theme="2" tint="-0.24994659260841701"/>
      </top>
      <bottom style="medium">
        <color theme="2" tint="-0.24994659260841701"/>
      </bottom>
      <diagonal/>
    </border>
    <border>
      <left style="medium">
        <color rgb="FFE8E8E8"/>
      </left>
      <right style="medium">
        <color rgb="FFE8E8E8"/>
      </right>
      <top style="medium">
        <color rgb="FFE8E8E8"/>
      </top>
      <bottom style="medium">
        <color rgb="FFE8E8E8"/>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rgb="FFE8E8E8"/>
      </right>
      <top/>
      <bottom style="medium">
        <color indexed="64"/>
      </bottom>
      <diagonal/>
    </border>
    <border>
      <left style="medium">
        <color rgb="FFE8E8E8"/>
      </left>
      <right/>
      <top/>
      <bottom style="medium">
        <color indexed="64"/>
      </bottom>
      <diagonal/>
    </border>
    <border>
      <left style="medium">
        <color indexed="64"/>
      </left>
      <right/>
      <top style="medium">
        <color indexed="64"/>
      </top>
      <bottom style="medium">
        <color rgb="FFBFBFBF"/>
      </bottom>
      <diagonal/>
    </border>
    <border>
      <left style="medium">
        <color indexed="64"/>
      </left>
      <right/>
      <top/>
      <bottom/>
      <diagonal/>
    </border>
    <border>
      <left style="medium">
        <color indexed="64"/>
      </left>
      <right style="medium">
        <color rgb="FFE8E8E8"/>
      </right>
      <top style="medium">
        <color rgb="FFE8E8E8"/>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style="medium">
        <color theme="2"/>
      </right>
      <top style="medium">
        <color theme="2"/>
      </top>
      <bottom/>
      <diagonal/>
    </border>
    <border>
      <left style="medium">
        <color theme="2"/>
      </left>
      <right style="medium">
        <color theme="2"/>
      </right>
      <top style="medium">
        <color theme="2"/>
      </top>
      <bottom/>
      <diagonal/>
    </border>
    <border>
      <left style="medium">
        <color theme="2"/>
      </left>
      <right style="medium">
        <color indexed="64"/>
      </right>
      <top style="medium">
        <color theme="2"/>
      </top>
      <bottom/>
      <diagonal/>
    </border>
    <border>
      <left style="medium">
        <color indexed="64"/>
      </left>
      <right style="medium">
        <color rgb="FFE8E8E8"/>
      </right>
      <top style="medium">
        <color rgb="FFE8E8E8"/>
      </top>
      <bottom style="medium">
        <color rgb="FFE8E8E8"/>
      </bottom>
      <diagonal/>
    </border>
    <border>
      <left style="medium">
        <color rgb="FFE8E8E8"/>
      </left>
      <right style="medium">
        <color indexed="64"/>
      </right>
      <top style="medium">
        <color rgb="FFE8E8E8"/>
      </top>
      <bottom style="medium">
        <color rgb="FFE8E8E8"/>
      </bottom>
      <diagonal/>
    </border>
    <border>
      <left style="medium">
        <color rgb="FFE8E8E8"/>
      </left>
      <right style="medium">
        <color rgb="FFE8E8E8"/>
      </right>
      <top style="medium">
        <color rgb="FFE8E8E8"/>
      </top>
      <bottom style="medium">
        <color indexed="64"/>
      </bottom>
      <diagonal/>
    </border>
    <border>
      <left style="medium">
        <color rgb="FFE8E8E8"/>
      </left>
      <right style="medium">
        <color indexed="64"/>
      </right>
      <top style="medium">
        <color rgb="FFE8E8E8"/>
      </top>
      <bottom style="medium">
        <color indexed="64"/>
      </bottom>
      <diagonal/>
    </border>
    <border>
      <left style="medium">
        <color indexed="64"/>
      </left>
      <right style="medium">
        <color theme="2"/>
      </right>
      <top/>
      <bottom style="medium">
        <color theme="2"/>
      </bottom>
      <diagonal/>
    </border>
    <border>
      <left style="medium">
        <color theme="2"/>
      </left>
      <right style="medium">
        <color theme="2"/>
      </right>
      <top/>
      <bottom style="medium">
        <color theme="2"/>
      </bottom>
      <diagonal/>
    </border>
    <border>
      <left style="medium">
        <color theme="2"/>
      </left>
      <right style="medium">
        <color indexed="64"/>
      </right>
      <top/>
      <bottom style="medium">
        <color theme="2"/>
      </bottom>
      <diagonal/>
    </border>
    <border>
      <left style="medium">
        <color indexed="64"/>
      </left>
      <right/>
      <top style="medium">
        <color theme="2" tint="-0.24994659260841701"/>
      </top>
      <bottom style="medium">
        <color theme="2" tint="-0.24994659260841701"/>
      </bottom>
      <diagonal/>
    </border>
    <border>
      <left/>
      <right style="medium">
        <color indexed="64"/>
      </right>
      <top style="medium">
        <color theme="2" tint="-0.24994659260841701"/>
      </top>
      <bottom style="medium">
        <color theme="2" tint="-0.24994659260841701"/>
      </bottom>
      <diagonal/>
    </border>
  </borders>
  <cellStyleXfs count="3">
    <xf numFmtId="0" fontId="0" fillId="0" borderId="0"/>
    <xf numFmtId="9" fontId="14" fillId="0" borderId="0" applyFont="0" applyFill="0" applyBorder="0" applyAlignment="0" applyProtection="0"/>
    <xf numFmtId="0" fontId="18" fillId="0" borderId="0" applyNumberFormat="0" applyFill="0" applyBorder="0" applyAlignment="0" applyProtection="0"/>
  </cellStyleXfs>
  <cellXfs count="325">
    <xf numFmtId="0" fontId="0" fillId="0" borderId="0" xfId="0"/>
    <xf numFmtId="0" fontId="3" fillId="0" borderId="3" xfId="0" applyFont="1" applyBorder="1" applyAlignment="1">
      <alignment vertical="center" wrapText="1"/>
    </xf>
    <xf numFmtId="0" fontId="7" fillId="0" borderId="1" xfId="0" applyFont="1" applyBorder="1" applyAlignment="1">
      <alignment vertical="center" wrapText="1"/>
    </xf>
    <xf numFmtId="0" fontId="2" fillId="0" borderId="0" xfId="0" applyFont="1" applyAlignment="1">
      <alignment vertical="center"/>
    </xf>
    <xf numFmtId="0" fontId="6" fillId="0" borderId="0" xfId="0" applyFont="1" applyAlignment="1">
      <alignment vertical="center"/>
    </xf>
    <xf numFmtId="0" fontId="7" fillId="0" borderId="0" xfId="0" applyFont="1" applyAlignment="1">
      <alignment vertical="center"/>
    </xf>
    <xf numFmtId="0" fontId="3" fillId="0" borderId="0" xfId="0" applyFont="1" applyAlignment="1">
      <alignment vertical="center"/>
    </xf>
    <xf numFmtId="0" fontId="9" fillId="0" borderId="0" xfId="0" applyFont="1" applyAlignment="1">
      <alignment vertical="center"/>
    </xf>
    <xf numFmtId="0" fontId="9" fillId="0" borderId="0" xfId="0" applyFont="1" applyAlignment="1">
      <alignment horizontal="left" vertical="center" wrapText="1"/>
    </xf>
    <xf numFmtId="0" fontId="11" fillId="0" borderId="0" xfId="0" applyFont="1" applyAlignment="1">
      <alignment vertical="center"/>
    </xf>
    <xf numFmtId="17" fontId="7" fillId="0" borderId="2" xfId="0" applyNumberFormat="1" applyFont="1" applyBorder="1" applyAlignment="1">
      <alignment horizontal="center" vertical="center" wrapText="1"/>
    </xf>
    <xf numFmtId="0" fontId="0" fillId="0" borderId="0" xfId="0" applyAlignment="1">
      <alignment horizontal="left"/>
    </xf>
    <xf numFmtId="0" fontId="3" fillId="0" borderId="0" xfId="0" applyFont="1" applyAlignment="1">
      <alignment horizontal="left" vertical="center"/>
    </xf>
    <xf numFmtId="9" fontId="0" fillId="0" borderId="0" xfId="0" applyNumberFormat="1" applyAlignment="1">
      <alignment horizontal="left"/>
    </xf>
    <xf numFmtId="2" fontId="0" fillId="0" borderId="0" xfId="0" applyNumberFormat="1"/>
    <xf numFmtId="0" fontId="15" fillId="0" borderId="0" xfId="0" applyFont="1"/>
    <xf numFmtId="0" fontId="17" fillId="0" borderId="0" xfId="0" applyFont="1"/>
    <xf numFmtId="0" fontId="3" fillId="0" borderId="1" xfId="0" applyFont="1" applyBorder="1" applyAlignment="1">
      <alignment vertical="center" wrapText="1"/>
    </xf>
    <xf numFmtId="17" fontId="3" fillId="0" borderId="0" xfId="0" applyNumberFormat="1" applyFont="1" applyAlignment="1">
      <alignment horizontal="left" vertical="center" wrapText="1"/>
    </xf>
    <xf numFmtId="0" fontId="0" fillId="0" borderId="0" xfId="0" applyAlignment="1">
      <alignment horizontal="right"/>
    </xf>
    <xf numFmtId="0" fontId="19" fillId="0" borderId="0" xfId="0" applyFont="1" applyAlignment="1">
      <alignment horizontal="right"/>
    </xf>
    <xf numFmtId="14" fontId="19" fillId="0" borderId="0" xfId="0" applyNumberFormat="1" applyFont="1"/>
    <xf numFmtId="0" fontId="18" fillId="0" borderId="0" xfId="2" quotePrefix="1"/>
    <xf numFmtId="1" fontId="3" fillId="0" borderId="0" xfId="0" applyNumberFormat="1" applyFont="1" applyAlignment="1">
      <alignment horizontal="center" vertical="center" wrapText="1"/>
    </xf>
    <xf numFmtId="17" fontId="7" fillId="0" borderId="0" xfId="0" applyNumberFormat="1" applyFont="1" applyAlignment="1">
      <alignment horizontal="left" vertical="center" wrapText="1"/>
    </xf>
    <xf numFmtId="0" fontId="3" fillId="0" borderId="0" xfId="0" quotePrefix="1" applyFont="1" applyAlignment="1">
      <alignment horizontal="left" vertical="center"/>
    </xf>
    <xf numFmtId="0" fontId="8" fillId="0" borderId="0" xfId="0" quotePrefix="1" applyFont="1" applyAlignment="1">
      <alignment horizontal="left" vertical="center"/>
    </xf>
    <xf numFmtId="0" fontId="7" fillId="0" borderId="0" xfId="0" applyFont="1"/>
    <xf numFmtId="0" fontId="23" fillId="0" borderId="0" xfId="0" applyFont="1" applyAlignment="1">
      <alignment vertical="center"/>
    </xf>
    <xf numFmtId="0" fontId="3" fillId="0" borderId="0" xfId="0" applyFont="1" applyAlignment="1">
      <alignment vertical="center" wrapText="1"/>
    </xf>
    <xf numFmtId="0" fontId="3" fillId="9" borderId="3" xfId="0" applyFont="1" applyFill="1" applyBorder="1" applyAlignment="1">
      <alignment vertical="center" wrapText="1"/>
    </xf>
    <xf numFmtId="0" fontId="7" fillId="4" borderId="8" xfId="0" applyFont="1" applyFill="1" applyBorder="1" applyAlignment="1">
      <alignment vertical="center" wrapText="1"/>
    </xf>
    <xf numFmtId="17" fontId="3" fillId="0" borderId="10" xfId="0" applyNumberFormat="1" applyFont="1" applyBorder="1" applyAlignment="1" applyProtection="1">
      <alignment horizontal="left" vertical="center" wrapText="1"/>
      <protection locked="0"/>
    </xf>
    <xf numFmtId="0" fontId="3" fillId="0" borderId="4" xfId="0" applyFont="1" applyBorder="1" applyAlignment="1" applyProtection="1">
      <alignment horizontal="center" vertical="center" wrapText="1"/>
      <protection locked="0"/>
    </xf>
    <xf numFmtId="0" fontId="7" fillId="0" borderId="2" xfId="0" applyFont="1" applyBorder="1" applyAlignment="1" applyProtection="1">
      <alignment horizontal="center" vertical="center" wrapText="1"/>
      <protection locked="0"/>
    </xf>
    <xf numFmtId="0" fontId="7" fillId="7" borderId="8" xfId="0" applyFont="1" applyFill="1" applyBorder="1" applyAlignment="1">
      <alignment vertical="center" wrapText="1"/>
    </xf>
    <xf numFmtId="0" fontId="9" fillId="0" borderId="0" xfId="0" applyFont="1" applyAlignment="1">
      <alignment vertical="center" wrapText="1"/>
    </xf>
    <xf numFmtId="0" fontId="3" fillId="0" borderId="19" xfId="0" applyFont="1" applyBorder="1" applyAlignment="1">
      <alignment horizontal="center" vertical="center" wrapText="1"/>
    </xf>
    <xf numFmtId="0" fontId="0" fillId="0" borderId="21" xfId="0" applyBorder="1"/>
    <xf numFmtId="0" fontId="7" fillId="5" borderId="22" xfId="0" applyFont="1" applyFill="1" applyBorder="1" applyAlignment="1">
      <alignment vertical="center" wrapText="1"/>
    </xf>
    <xf numFmtId="9" fontId="3" fillId="9" borderId="3" xfId="1" applyFont="1" applyFill="1" applyBorder="1" applyAlignment="1">
      <alignment vertical="center" wrapText="1"/>
    </xf>
    <xf numFmtId="0" fontId="7" fillId="10" borderId="8" xfId="0" applyFont="1" applyFill="1" applyBorder="1" applyAlignment="1">
      <alignment vertical="center" wrapText="1"/>
    </xf>
    <xf numFmtId="0" fontId="3" fillId="0" borderId="0" xfId="0" quotePrefix="1" applyFont="1" applyAlignment="1">
      <alignment vertical="center"/>
    </xf>
    <xf numFmtId="0" fontId="25" fillId="0" borderId="0" xfId="0" applyFont="1" applyAlignment="1">
      <alignment vertical="center"/>
    </xf>
    <xf numFmtId="0" fontId="26" fillId="0" borderId="0" xfId="0" applyFont="1" applyAlignment="1">
      <alignment vertical="center"/>
    </xf>
    <xf numFmtId="0" fontId="27" fillId="0" borderId="0" xfId="0" applyFont="1" applyAlignment="1">
      <alignment vertical="center"/>
    </xf>
    <xf numFmtId="0" fontId="28" fillId="0" borderId="0" xfId="0" applyFont="1" applyAlignment="1">
      <alignment vertical="center"/>
    </xf>
    <xf numFmtId="0" fontId="30" fillId="0" borderId="0" xfId="0" applyFont="1" applyAlignment="1">
      <alignment vertical="center"/>
    </xf>
    <xf numFmtId="0" fontId="31" fillId="0" borderId="0" xfId="0" applyFont="1" applyAlignment="1">
      <alignment vertical="center"/>
    </xf>
    <xf numFmtId="0" fontId="32" fillId="0" borderId="0" xfId="0" applyFont="1" applyAlignment="1">
      <alignment vertical="center"/>
    </xf>
    <xf numFmtId="17" fontId="20" fillId="11" borderId="0" xfId="0" applyNumberFormat="1" applyFont="1" applyFill="1" applyAlignment="1">
      <alignment horizontal="left" vertical="center" wrapText="1"/>
    </xf>
    <xf numFmtId="17" fontId="20" fillId="13" borderId="14" xfId="0" applyNumberFormat="1" applyFont="1" applyFill="1" applyBorder="1" applyAlignment="1">
      <alignment horizontal="left" vertical="center" wrapText="1"/>
    </xf>
    <xf numFmtId="17" fontId="20" fillId="12" borderId="0" xfId="0" applyNumberFormat="1" applyFont="1" applyFill="1" applyAlignment="1">
      <alignment horizontal="left" vertical="center" wrapText="1"/>
    </xf>
    <xf numFmtId="17" fontId="20" fillId="13" borderId="0" xfId="0" applyNumberFormat="1" applyFont="1" applyFill="1" applyAlignment="1">
      <alignment horizontal="left" vertical="center" wrapText="1"/>
    </xf>
    <xf numFmtId="17" fontId="20" fillId="14" borderId="14" xfId="0" applyNumberFormat="1" applyFont="1" applyFill="1" applyBorder="1" applyAlignment="1">
      <alignment horizontal="left" vertical="center" wrapText="1"/>
    </xf>
    <xf numFmtId="17" fontId="20" fillId="14" borderId="17" xfId="0" applyNumberFormat="1" applyFont="1" applyFill="1" applyBorder="1" applyAlignment="1">
      <alignment horizontal="left" vertical="center" wrapText="1"/>
    </xf>
    <xf numFmtId="0" fontId="36" fillId="0" borderId="0" xfId="0" applyFont="1" applyAlignment="1">
      <alignment vertical="center"/>
    </xf>
    <xf numFmtId="0" fontId="0" fillId="0" borderId="0" xfId="0" applyProtection="1">
      <protection locked="0"/>
    </xf>
    <xf numFmtId="0" fontId="3" fillId="0" borderId="1" xfId="0" applyFont="1" applyBorder="1" applyAlignment="1" applyProtection="1">
      <alignment vertical="center" wrapText="1"/>
      <protection locked="0"/>
    </xf>
    <xf numFmtId="0" fontId="3" fillId="0" borderId="3" xfId="0" applyFont="1" applyBorder="1" applyAlignment="1" applyProtection="1">
      <alignment vertical="center" wrapText="1"/>
      <protection locked="0"/>
    </xf>
    <xf numFmtId="0" fontId="0" fillId="0" borderId="0" xfId="0" applyAlignment="1">
      <alignment vertical="top" wrapText="1"/>
    </xf>
    <xf numFmtId="0" fontId="9" fillId="0" borderId="3" xfId="0" applyFont="1" applyBorder="1" applyAlignment="1" applyProtection="1">
      <alignment vertical="center" wrapText="1"/>
      <protection locked="0"/>
    </xf>
    <xf numFmtId="0" fontId="0" fillId="0" borderId="0" xfId="0" applyAlignment="1" applyProtection="1">
      <alignment vertical="top" wrapText="1"/>
      <protection locked="0"/>
    </xf>
    <xf numFmtId="0" fontId="7" fillId="16" borderId="19" xfId="0" applyFont="1" applyFill="1" applyBorder="1" applyAlignment="1">
      <alignment horizontal="center" vertical="center" wrapText="1"/>
    </xf>
    <xf numFmtId="0" fontId="3" fillId="0" borderId="25"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28" xfId="0" applyFont="1" applyBorder="1" applyAlignment="1">
      <alignment horizontal="center" vertical="center" wrapText="1"/>
    </xf>
    <xf numFmtId="0" fontId="3" fillId="0" borderId="29" xfId="0" applyFont="1" applyBorder="1" applyAlignment="1">
      <alignment horizontal="center" vertical="center" wrapText="1"/>
    </xf>
    <xf numFmtId="0" fontId="7" fillId="16" borderId="8" xfId="0" applyFont="1" applyFill="1" applyBorder="1" applyAlignment="1">
      <alignment horizontal="center" vertical="center" wrapText="1"/>
    </xf>
    <xf numFmtId="0" fontId="7" fillId="16" borderId="20" xfId="0" applyFont="1" applyFill="1" applyBorder="1" applyAlignment="1">
      <alignment horizontal="center" vertical="center" wrapText="1"/>
    </xf>
    <xf numFmtId="0" fontId="3" fillId="0" borderId="30" xfId="0" applyFont="1" applyBorder="1" applyAlignment="1">
      <alignment horizontal="center" vertical="center" wrapText="1"/>
    </xf>
    <xf numFmtId="0" fontId="3" fillId="0" borderId="31" xfId="0" applyFont="1" applyBorder="1" applyAlignment="1">
      <alignment horizontal="center" vertical="center" wrapText="1"/>
    </xf>
    <xf numFmtId="0" fontId="3" fillId="0" borderId="32" xfId="0" applyFont="1" applyBorder="1" applyAlignment="1">
      <alignment horizontal="center" vertical="center" wrapText="1"/>
    </xf>
    <xf numFmtId="0" fontId="0" fillId="0" borderId="0" xfId="0" applyAlignment="1">
      <alignment horizontal="left" vertical="top" wrapText="1"/>
    </xf>
    <xf numFmtId="0" fontId="38" fillId="0" borderId="27" xfId="0" applyFont="1" applyBorder="1" applyAlignment="1">
      <alignment horizontal="center" vertical="center" wrapText="1"/>
    </xf>
    <xf numFmtId="0" fontId="40" fillId="0" borderId="0" xfId="0" applyFont="1"/>
    <xf numFmtId="0" fontId="42" fillId="0" borderId="0" xfId="0" applyFont="1"/>
    <xf numFmtId="0" fontId="44" fillId="0" borderId="0" xfId="0" applyFont="1" applyAlignment="1">
      <alignment vertical="center"/>
    </xf>
    <xf numFmtId="0" fontId="3" fillId="0" borderId="38" xfId="0" applyFont="1" applyBorder="1" applyAlignment="1">
      <alignment vertical="center" wrapText="1"/>
    </xf>
    <xf numFmtId="17" fontId="3" fillId="0" borderId="39" xfId="0" applyNumberFormat="1" applyFont="1" applyBorder="1" applyAlignment="1">
      <alignment horizontal="center" vertical="center" wrapText="1"/>
    </xf>
    <xf numFmtId="17" fontId="3" fillId="0" borderId="40" xfId="0" applyNumberFormat="1" applyFont="1" applyBorder="1" applyAlignment="1">
      <alignment horizontal="center" vertical="center" wrapText="1"/>
    </xf>
    <xf numFmtId="0" fontId="3" fillId="0" borderId="39" xfId="0" applyFont="1" applyBorder="1" applyAlignment="1">
      <alignment horizontal="center" vertical="center" wrapText="1"/>
    </xf>
    <xf numFmtId="0" fontId="3" fillId="0" borderId="40" xfId="0" applyFont="1" applyBorder="1" applyAlignment="1">
      <alignment horizontal="center" vertical="center" wrapText="1"/>
    </xf>
    <xf numFmtId="0" fontId="7" fillId="0" borderId="38" xfId="0" applyFont="1" applyBorder="1" applyAlignment="1">
      <alignment vertical="center" wrapText="1"/>
    </xf>
    <xf numFmtId="0" fontId="7" fillId="17" borderId="38" xfId="0" applyFont="1" applyFill="1" applyBorder="1" applyAlignment="1">
      <alignment horizontal="center" vertical="center"/>
    </xf>
    <xf numFmtId="0" fontId="7" fillId="17" borderId="41" xfId="0" applyFont="1" applyFill="1" applyBorder="1" applyAlignment="1">
      <alignment horizontal="center" vertical="center"/>
    </xf>
    <xf numFmtId="0" fontId="41" fillId="0" borderId="38" xfId="0" applyFont="1" applyBorder="1" applyAlignment="1">
      <alignment vertical="center" wrapText="1"/>
    </xf>
    <xf numFmtId="17" fontId="41" fillId="0" borderId="39" xfId="0" applyNumberFormat="1" applyFont="1" applyBorder="1" applyAlignment="1">
      <alignment horizontal="center" vertical="center" wrapText="1"/>
    </xf>
    <xf numFmtId="17" fontId="41" fillId="0" borderId="40" xfId="0" applyNumberFormat="1" applyFont="1" applyBorder="1" applyAlignment="1">
      <alignment horizontal="center" vertical="center" wrapText="1"/>
    </xf>
    <xf numFmtId="0" fontId="41" fillId="0" borderId="39" xfId="0" applyFont="1" applyBorder="1" applyAlignment="1">
      <alignment horizontal="center" vertical="center" wrapText="1"/>
    </xf>
    <xf numFmtId="0" fontId="41" fillId="0" borderId="40" xfId="0" applyFont="1" applyBorder="1" applyAlignment="1">
      <alignment horizontal="center" vertical="center" wrapText="1"/>
    </xf>
    <xf numFmtId="9" fontId="3" fillId="9" borderId="39" xfId="1" applyFont="1" applyFill="1" applyBorder="1" applyAlignment="1">
      <alignment vertical="center" wrapText="1"/>
    </xf>
    <xf numFmtId="9" fontId="3" fillId="0" borderId="39" xfId="1" applyFont="1" applyFill="1" applyBorder="1" applyAlignment="1">
      <alignment vertical="center" wrapText="1"/>
    </xf>
    <xf numFmtId="9" fontId="3" fillId="0" borderId="40" xfId="1" applyFont="1" applyFill="1" applyBorder="1" applyAlignment="1">
      <alignment vertical="center" wrapText="1"/>
    </xf>
    <xf numFmtId="17" fontId="9" fillId="0" borderId="0" xfId="0" applyNumberFormat="1" applyFont="1" applyAlignment="1">
      <alignment horizontal="left" vertical="center" wrapText="1"/>
    </xf>
    <xf numFmtId="17" fontId="20" fillId="18" borderId="11" xfId="0" applyNumberFormat="1" applyFont="1" applyFill="1" applyBorder="1" applyAlignment="1">
      <alignment horizontal="left" vertical="center" wrapText="1"/>
    </xf>
    <xf numFmtId="17" fontId="46" fillId="0" borderId="10" xfId="0" applyNumberFormat="1" applyFont="1" applyBorder="1" applyAlignment="1">
      <alignment horizontal="left" vertical="center" wrapText="1"/>
    </xf>
    <xf numFmtId="17" fontId="47" fillId="0" borderId="10" xfId="0" applyNumberFormat="1" applyFont="1" applyBorder="1" applyAlignment="1">
      <alignment horizontal="left" vertical="center" wrapText="1"/>
    </xf>
    <xf numFmtId="17" fontId="25" fillId="0" borderId="10" xfId="0" applyNumberFormat="1" applyFont="1" applyBorder="1" applyAlignment="1">
      <alignment horizontal="left" vertical="center" wrapText="1"/>
    </xf>
    <xf numFmtId="17" fontId="7" fillId="0" borderId="10" xfId="0" applyNumberFormat="1" applyFont="1" applyBorder="1" applyAlignment="1">
      <alignment horizontal="left" vertical="center" wrapText="1"/>
    </xf>
    <xf numFmtId="0" fontId="48" fillId="0" borderId="0" xfId="0" applyFont="1" applyAlignment="1">
      <alignment vertical="center"/>
    </xf>
    <xf numFmtId="0" fontId="49" fillId="0" borderId="0" xfId="0" applyFont="1" applyAlignment="1">
      <alignment vertical="center"/>
    </xf>
    <xf numFmtId="0" fontId="51" fillId="0" borderId="0" xfId="0" applyFont="1" applyAlignment="1">
      <alignment vertical="center"/>
    </xf>
    <xf numFmtId="0" fontId="52" fillId="0" borderId="0" xfId="0" applyFont="1" applyAlignment="1">
      <alignment vertical="center"/>
    </xf>
    <xf numFmtId="0" fontId="53" fillId="0" borderId="0" xfId="0" applyFont="1" applyAlignment="1">
      <alignment vertical="center"/>
    </xf>
    <xf numFmtId="0" fontId="0" fillId="0" borderId="1" xfId="0" applyBorder="1" applyAlignment="1">
      <alignment vertical="top" wrapText="1"/>
    </xf>
    <xf numFmtId="0" fontId="7" fillId="0" borderId="1" xfId="0" applyFont="1" applyBorder="1" applyAlignment="1" applyProtection="1">
      <alignment horizontal="center" vertical="center" wrapText="1"/>
      <protection locked="0"/>
    </xf>
    <xf numFmtId="9" fontId="55" fillId="0" borderId="39" xfId="1" applyFont="1" applyFill="1" applyBorder="1" applyAlignment="1">
      <alignment horizontal="center" vertical="center" wrapText="1"/>
    </xf>
    <xf numFmtId="9" fontId="55" fillId="0" borderId="40" xfId="1" applyFont="1" applyFill="1" applyBorder="1" applyAlignment="1">
      <alignment horizontal="center" vertical="center" wrapText="1"/>
    </xf>
    <xf numFmtId="17" fontId="40" fillId="0" borderId="39" xfId="0" applyNumberFormat="1" applyFont="1" applyBorder="1"/>
    <xf numFmtId="9" fontId="40" fillId="2" borderId="39" xfId="0" applyNumberFormat="1" applyFont="1" applyFill="1" applyBorder="1"/>
    <xf numFmtId="17" fontId="0" fillId="0" borderId="39" xfId="0" applyNumberFormat="1" applyBorder="1"/>
    <xf numFmtId="9" fontId="0" fillId="2" borderId="39" xfId="0" applyNumberFormat="1" applyFill="1" applyBorder="1"/>
    <xf numFmtId="0" fontId="0" fillId="0" borderId="39" xfId="0" applyBorder="1"/>
    <xf numFmtId="0" fontId="26" fillId="0" borderId="38" xfId="0" applyFont="1" applyBorder="1" applyAlignment="1">
      <alignment vertical="center"/>
    </xf>
    <xf numFmtId="17" fontId="0" fillId="0" borderId="40" xfId="0" applyNumberFormat="1" applyBorder="1"/>
    <xf numFmtId="0" fontId="3" fillId="2" borderId="38" xfId="0" applyFont="1" applyFill="1" applyBorder="1" applyAlignment="1">
      <alignment vertical="center" wrapText="1"/>
    </xf>
    <xf numFmtId="9" fontId="0" fillId="2" borderId="40" xfId="0" applyNumberFormat="1" applyFill="1" applyBorder="1"/>
    <xf numFmtId="0" fontId="7" fillId="17" borderId="50" xfId="0" applyFont="1" applyFill="1" applyBorder="1" applyAlignment="1">
      <alignment horizontal="center" vertical="center"/>
    </xf>
    <xf numFmtId="0" fontId="26" fillId="0" borderId="53" xfId="0" applyFont="1" applyBorder="1" applyAlignment="1">
      <alignment vertical="center"/>
    </xf>
    <xf numFmtId="0" fontId="3" fillId="2" borderId="53" xfId="0" applyFont="1" applyFill="1" applyBorder="1" applyAlignment="1">
      <alignment vertical="center" wrapText="1"/>
    </xf>
    <xf numFmtId="0" fontId="7" fillId="17" borderId="54" xfId="0" applyFont="1" applyFill="1" applyBorder="1" applyAlignment="1">
      <alignment horizontal="center" vertical="center"/>
    </xf>
    <xf numFmtId="0" fontId="25" fillId="0" borderId="38" xfId="0" applyFont="1" applyBorder="1" applyAlignment="1">
      <alignment vertical="center"/>
    </xf>
    <xf numFmtId="0" fontId="0" fillId="0" borderId="40" xfId="0" applyBorder="1"/>
    <xf numFmtId="0" fontId="39" fillId="0" borderId="38" xfId="0" applyFont="1" applyBorder="1" applyAlignment="1">
      <alignment vertical="center"/>
    </xf>
    <xf numFmtId="17" fontId="40" fillId="0" borderId="40" xfId="0" applyNumberFormat="1" applyFont="1" applyBorder="1"/>
    <xf numFmtId="0" fontId="41" fillId="2" borderId="38" xfId="0" applyFont="1" applyFill="1" applyBorder="1" applyAlignment="1">
      <alignment vertical="center" wrapText="1"/>
    </xf>
    <xf numFmtId="9" fontId="40" fillId="2" borderId="40" xfId="0" applyNumberFormat="1" applyFont="1" applyFill="1" applyBorder="1"/>
    <xf numFmtId="0" fontId="7" fillId="17" borderId="55" xfId="0" applyFont="1" applyFill="1" applyBorder="1" applyAlignment="1">
      <alignment horizontal="center" vertical="center"/>
    </xf>
    <xf numFmtId="0" fontId="30" fillId="0" borderId="35" xfId="0" applyFont="1" applyBorder="1" applyAlignment="1">
      <alignment vertical="center"/>
    </xf>
    <xf numFmtId="0" fontId="40" fillId="0" borderId="36" xfId="0" applyFont="1" applyBorder="1"/>
    <xf numFmtId="0" fontId="40" fillId="0" borderId="37" xfId="0" applyFont="1" applyBorder="1"/>
    <xf numFmtId="0" fontId="30" fillId="0" borderId="53" xfId="0" applyFont="1" applyBorder="1" applyAlignment="1">
      <alignment vertical="center"/>
    </xf>
    <xf numFmtId="0" fontId="40" fillId="0" borderId="56" xfId="0" applyFont="1" applyBorder="1"/>
    <xf numFmtId="0" fontId="39" fillId="0" borderId="57" xfId="0" applyFont="1" applyBorder="1" applyAlignment="1">
      <alignment vertical="center"/>
    </xf>
    <xf numFmtId="17" fontId="40" fillId="0" borderId="58" xfId="0" applyNumberFormat="1" applyFont="1" applyBorder="1"/>
    <xf numFmtId="17" fontId="40" fillId="0" borderId="59" xfId="0" applyNumberFormat="1" applyFont="1" applyBorder="1"/>
    <xf numFmtId="9" fontId="40" fillId="2" borderId="47" xfId="0" applyNumberFormat="1" applyFont="1" applyFill="1" applyBorder="1"/>
    <xf numFmtId="0" fontId="41" fillId="2" borderId="60" xfId="0" applyFont="1" applyFill="1" applyBorder="1" applyAlignment="1">
      <alignment vertical="center" wrapText="1"/>
    </xf>
    <xf numFmtId="9" fontId="40" fillId="2" borderId="61" xfId="0" applyNumberFormat="1" applyFont="1" applyFill="1" applyBorder="1"/>
    <xf numFmtId="0" fontId="7" fillId="17" borderId="57" xfId="0" applyFont="1" applyFill="1" applyBorder="1" applyAlignment="1">
      <alignment horizontal="center" vertical="center"/>
    </xf>
    <xf numFmtId="0" fontId="7" fillId="0" borderId="64" xfId="0" applyFont="1" applyBorder="1" applyAlignment="1">
      <alignment vertical="center"/>
    </xf>
    <xf numFmtId="0" fontId="0" fillId="0" borderId="65" xfId="0" applyBorder="1"/>
    <xf numFmtId="0" fontId="0" fillId="0" borderId="66" xfId="0" applyBorder="1"/>
    <xf numFmtId="0" fontId="0" fillId="0" borderId="1" xfId="0" applyBorder="1"/>
    <xf numFmtId="0" fontId="0" fillId="0" borderId="1" xfId="0" applyBorder="1" applyProtection="1">
      <protection locked="0"/>
    </xf>
    <xf numFmtId="0" fontId="20" fillId="19" borderId="1" xfId="0" applyFont="1" applyFill="1" applyBorder="1" applyAlignment="1">
      <alignment vertical="center" wrapText="1"/>
    </xf>
    <xf numFmtId="17" fontId="20" fillId="19" borderId="2" xfId="0" applyNumberFormat="1" applyFont="1" applyFill="1" applyBorder="1" applyAlignment="1">
      <alignment horizontal="center" vertical="center" wrapText="1"/>
    </xf>
    <xf numFmtId="0" fontId="35" fillId="19" borderId="1" xfId="0" applyFont="1" applyFill="1" applyBorder="1" applyAlignment="1">
      <alignment vertical="center" wrapText="1"/>
    </xf>
    <xf numFmtId="17" fontId="7" fillId="0" borderId="1" xfId="0" applyNumberFormat="1" applyFont="1" applyBorder="1" applyAlignment="1">
      <alignment horizontal="center" vertical="center" wrapText="1"/>
    </xf>
    <xf numFmtId="17" fontId="7" fillId="0" borderId="1" xfId="0" applyNumberFormat="1" applyFont="1" applyBorder="1" applyAlignment="1">
      <alignment horizontal="center" vertical="top" wrapText="1"/>
    </xf>
    <xf numFmtId="0" fontId="0" fillId="0" borderId="1" xfId="0" applyBorder="1" applyAlignment="1" applyProtection="1">
      <alignment vertical="top" wrapText="1"/>
      <protection locked="0"/>
    </xf>
    <xf numFmtId="0" fontId="3" fillId="0" borderId="1" xfId="0" applyFont="1" applyBorder="1" applyAlignment="1">
      <alignment horizontal="left" vertical="center" wrapText="1" indent="6"/>
    </xf>
    <xf numFmtId="0" fontId="3" fillId="0" borderId="1" xfId="0" applyFont="1" applyBorder="1" applyAlignment="1" applyProtection="1">
      <alignment horizontal="center" vertical="center" wrapText="1"/>
      <protection locked="0"/>
    </xf>
    <xf numFmtId="17" fontId="20" fillId="19" borderId="1" xfId="0" applyNumberFormat="1" applyFont="1" applyFill="1" applyBorder="1" applyAlignment="1">
      <alignment horizontal="center" vertical="center" wrapText="1"/>
    </xf>
    <xf numFmtId="0" fontId="56" fillId="19" borderId="1" xfId="0" applyFont="1" applyFill="1" applyBorder="1" applyAlignment="1">
      <alignment horizontal="center"/>
    </xf>
    <xf numFmtId="0" fontId="3" fillId="9" borderId="1" xfId="0" applyFont="1" applyFill="1" applyBorder="1" applyAlignment="1">
      <alignment vertical="center" wrapText="1"/>
    </xf>
    <xf numFmtId="9" fontId="3" fillId="9" borderId="1" xfId="1" applyFont="1" applyFill="1" applyBorder="1" applyAlignment="1">
      <alignment vertical="center" wrapText="1"/>
    </xf>
    <xf numFmtId="0" fontId="9" fillId="0" borderId="1" xfId="0" applyFont="1" applyBorder="1" applyAlignment="1" applyProtection="1">
      <alignment vertical="center" wrapText="1"/>
      <protection locked="0"/>
    </xf>
    <xf numFmtId="0" fontId="12" fillId="0" borderId="1" xfId="0" applyFont="1" applyBorder="1" applyAlignment="1">
      <alignment vertical="center" wrapText="1"/>
    </xf>
    <xf numFmtId="0" fontId="12" fillId="0" borderId="1" xfId="0" applyFont="1" applyBorder="1" applyAlignment="1">
      <alignment horizontal="left" vertical="center" wrapText="1" indent="6"/>
    </xf>
    <xf numFmtId="0" fontId="12" fillId="0" borderId="1" xfId="0" applyFont="1" applyBorder="1" applyAlignment="1">
      <alignment horizontal="left" vertical="center" wrapText="1"/>
    </xf>
    <xf numFmtId="0" fontId="35" fillId="19" borderId="1" xfId="0" applyFont="1" applyFill="1" applyBorder="1" applyAlignment="1">
      <alignment horizontal="center"/>
    </xf>
    <xf numFmtId="0" fontId="7" fillId="0" borderId="1" xfId="0" applyFont="1" applyBorder="1" applyAlignment="1">
      <alignment horizontal="center" vertical="center" wrapText="1"/>
    </xf>
    <xf numFmtId="0" fontId="3" fillId="0" borderId="1" xfId="0" applyFont="1" applyBorder="1" applyAlignment="1">
      <alignment horizontal="left" vertical="center" wrapText="1" indent="3"/>
    </xf>
    <xf numFmtId="0" fontId="7" fillId="0" borderId="1" xfId="0" applyFont="1" applyBorder="1" applyAlignment="1">
      <alignment vertical="center"/>
    </xf>
    <xf numFmtId="0" fontId="24" fillId="0" borderId="18" xfId="0" applyFont="1" applyBorder="1" applyAlignment="1">
      <alignment vertical="center" wrapText="1"/>
    </xf>
    <xf numFmtId="9" fontId="3" fillId="0" borderId="1" xfId="1" applyFont="1" applyFill="1" applyBorder="1" applyAlignment="1">
      <alignment vertical="center" wrapText="1"/>
    </xf>
    <xf numFmtId="17" fontId="35" fillId="19" borderId="1" xfId="0" applyNumberFormat="1" applyFont="1" applyFill="1" applyBorder="1" applyAlignment="1">
      <alignment horizontal="center" vertical="center" wrapText="1"/>
    </xf>
    <xf numFmtId="0" fontId="3" fillId="15" borderId="1" xfId="0" applyFont="1" applyFill="1" applyBorder="1" applyAlignment="1">
      <alignment vertical="center" wrapText="1"/>
    </xf>
    <xf numFmtId="0" fontId="12" fillId="0" borderId="1" xfId="0" applyFont="1" applyBorder="1" applyAlignment="1" applyProtection="1">
      <alignment horizontal="center" vertical="center" wrapText="1"/>
      <protection locked="0"/>
    </xf>
    <xf numFmtId="0" fontId="15" fillId="0" borderId="1" xfId="0" applyFont="1" applyBorder="1"/>
    <xf numFmtId="9" fontId="12" fillId="2" borderId="1" xfId="1" applyFont="1" applyFill="1" applyBorder="1" applyAlignment="1">
      <alignment horizontal="center" vertical="center" wrapText="1"/>
    </xf>
    <xf numFmtId="0" fontId="3" fillId="15" borderId="1" xfId="0" applyFont="1" applyFill="1" applyBorder="1" applyAlignment="1" applyProtection="1">
      <alignment vertical="center" wrapText="1"/>
      <protection locked="0"/>
    </xf>
    <xf numFmtId="0" fontId="3" fillId="3"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12" fillId="0" borderId="1" xfId="0" applyFont="1" applyBorder="1" applyAlignment="1">
      <alignment horizontal="center" vertical="center" wrapText="1"/>
    </xf>
    <xf numFmtId="9" fontId="16" fillId="6" borderId="1" xfId="1" applyFont="1" applyFill="1" applyBorder="1" applyAlignment="1">
      <alignment horizontal="center" vertical="center" wrapText="1"/>
    </xf>
    <xf numFmtId="9" fontId="16" fillId="0" borderId="1" xfId="1" applyFont="1" applyFill="1" applyBorder="1" applyAlignment="1">
      <alignment horizontal="center" vertical="center" wrapText="1"/>
    </xf>
    <xf numFmtId="0" fontId="35" fillId="19" borderId="1" xfId="0" applyFont="1" applyFill="1" applyBorder="1" applyAlignment="1" applyProtection="1">
      <alignment horizontal="center"/>
      <protection locked="0"/>
    </xf>
    <xf numFmtId="0" fontId="3" fillId="0" borderId="2" xfId="0" applyFont="1" applyBorder="1" applyAlignment="1" applyProtection="1">
      <alignment vertical="center" wrapText="1"/>
      <protection locked="0"/>
    </xf>
    <xf numFmtId="0" fontId="0" fillId="2" borderId="0" xfId="0" applyFill="1" applyAlignment="1">
      <alignment horizontal="center" wrapText="1"/>
    </xf>
    <xf numFmtId="17" fontId="0" fillId="2" borderId="0" xfId="0" applyNumberFormat="1" applyFill="1" applyAlignment="1">
      <alignment wrapText="1"/>
    </xf>
    <xf numFmtId="0" fontId="0" fillId="2" borderId="0" xfId="0" applyFill="1" applyAlignment="1">
      <alignment wrapText="1"/>
    </xf>
    <xf numFmtId="0" fontId="20" fillId="14" borderId="9" xfId="0" applyFont="1" applyFill="1" applyBorder="1" applyAlignment="1">
      <alignment horizontal="left" vertical="center"/>
    </xf>
    <xf numFmtId="0" fontId="20" fillId="14" borderId="23" xfId="0" applyFont="1" applyFill="1" applyBorder="1" applyAlignment="1">
      <alignment horizontal="left" vertical="center"/>
    </xf>
    <xf numFmtId="0" fontId="2" fillId="2" borderId="18" xfId="0" applyFont="1" applyFill="1" applyBorder="1" applyAlignment="1">
      <alignment vertical="center" wrapText="1"/>
    </xf>
    <xf numFmtId="0" fontId="0" fillId="2" borderId="7" xfId="0" applyFill="1" applyBorder="1" applyAlignment="1">
      <alignment wrapText="1"/>
    </xf>
    <xf numFmtId="0" fontId="18" fillId="0" borderId="0" xfId="2" applyAlignment="1">
      <alignment vertical="center"/>
    </xf>
    <xf numFmtId="0" fontId="2" fillId="0" borderId="0" xfId="0" applyFont="1" applyAlignment="1">
      <alignment vertical="center" wrapText="1"/>
    </xf>
    <xf numFmtId="17" fontId="35" fillId="14" borderId="15" xfId="0" applyNumberFormat="1" applyFont="1" applyFill="1" applyBorder="1" applyAlignment="1">
      <alignment horizontal="left" vertical="center" wrapText="1"/>
    </xf>
    <xf numFmtId="17" fontId="35" fillId="14" borderId="16" xfId="0" applyNumberFormat="1" applyFont="1" applyFill="1" applyBorder="1" applyAlignment="1">
      <alignment horizontal="left" vertical="center" wrapText="1"/>
    </xf>
    <xf numFmtId="17" fontId="35" fillId="13" borderId="15" xfId="0" applyNumberFormat="1" applyFont="1" applyFill="1" applyBorder="1" applyAlignment="1">
      <alignment horizontal="left" vertical="center" wrapText="1"/>
    </xf>
    <xf numFmtId="17" fontId="35" fillId="13" borderId="16" xfId="0" applyNumberFormat="1" applyFont="1" applyFill="1" applyBorder="1" applyAlignment="1">
      <alignment horizontal="left" vertical="center" wrapText="1"/>
    </xf>
    <xf numFmtId="17" fontId="35" fillId="18" borderId="12" xfId="0" applyNumberFormat="1" applyFont="1" applyFill="1" applyBorder="1" applyAlignment="1">
      <alignment horizontal="left" vertical="center" wrapText="1"/>
    </xf>
    <xf numFmtId="17" fontId="35" fillId="18" borderId="13" xfId="0" applyNumberFormat="1" applyFont="1" applyFill="1" applyBorder="1" applyAlignment="1">
      <alignment horizontal="left" vertical="center" wrapText="1"/>
    </xf>
    <xf numFmtId="0" fontId="22" fillId="0" borderId="0" xfId="0" applyFont="1" applyAlignment="1">
      <alignment horizontal="left" vertical="center"/>
    </xf>
    <xf numFmtId="0" fontId="20" fillId="8" borderId="6" xfId="0" applyFont="1" applyFill="1" applyBorder="1" applyAlignment="1">
      <alignment horizontal="left" vertical="center" wrapText="1"/>
    </xf>
    <xf numFmtId="0" fontId="0" fillId="0" borderId="6" xfId="0" applyBorder="1" applyAlignment="1">
      <alignment horizontal="left" vertical="center" wrapText="1"/>
    </xf>
    <xf numFmtId="17" fontId="9" fillId="0" borderId="0" xfId="0" applyNumberFormat="1" applyFont="1" applyAlignment="1">
      <alignment horizontal="left" vertical="center" wrapText="1"/>
    </xf>
    <xf numFmtId="17" fontId="35" fillId="13" borderId="0" xfId="0" applyNumberFormat="1" applyFont="1" applyFill="1" applyAlignment="1">
      <alignment horizontal="left" vertical="center" wrapText="1"/>
    </xf>
    <xf numFmtId="17" fontId="18" fillId="0" borderId="0" xfId="2" applyNumberFormat="1" applyAlignment="1">
      <alignment horizontal="left" vertical="center" wrapText="1"/>
    </xf>
    <xf numFmtId="0" fontId="21" fillId="0" borderId="44" xfId="0" applyFont="1" applyBorder="1" applyAlignment="1">
      <alignment horizontal="left" vertical="center"/>
    </xf>
    <xf numFmtId="0" fontId="20" fillId="8" borderId="9" xfId="0" applyFont="1" applyFill="1" applyBorder="1" applyAlignment="1">
      <alignment horizontal="left" vertical="center" wrapText="1"/>
    </xf>
    <xf numFmtId="0" fontId="0" fillId="0" borderId="9" xfId="0" applyBorder="1" applyAlignment="1">
      <alignment horizontal="left" vertical="center" wrapText="1"/>
    </xf>
    <xf numFmtId="17" fontId="35" fillId="12" borderId="0" xfId="0" applyNumberFormat="1" applyFont="1" applyFill="1" applyAlignment="1">
      <alignment horizontal="left" vertical="center" wrapText="1"/>
    </xf>
    <xf numFmtId="17" fontId="35" fillId="11" borderId="0" xfId="0" applyNumberFormat="1" applyFont="1" applyFill="1" applyAlignment="1">
      <alignment horizontal="left" vertical="center" wrapText="1"/>
    </xf>
    <xf numFmtId="0" fontId="9" fillId="0" borderId="0" xfId="0" applyFont="1" applyAlignment="1">
      <alignment vertical="center" wrapText="1"/>
    </xf>
    <xf numFmtId="0" fontId="9" fillId="0" borderId="0" xfId="0" applyFont="1" applyAlignment="1">
      <alignment horizontal="left" vertical="center" wrapText="1"/>
    </xf>
    <xf numFmtId="0" fontId="20" fillId="11" borderId="1" xfId="0" applyFont="1" applyFill="1" applyBorder="1" applyAlignment="1">
      <alignment horizontal="left" vertical="center" wrapText="1"/>
    </xf>
    <xf numFmtId="0" fontId="0" fillId="0" borderId="1" xfId="0" applyBorder="1" applyAlignment="1">
      <alignment horizontal="left" vertical="center" wrapText="1"/>
    </xf>
    <xf numFmtId="0" fontId="3" fillId="3" borderId="1" xfId="0" applyFont="1" applyFill="1" applyBorder="1" applyAlignment="1">
      <alignment horizontal="left" vertical="center" wrapText="1"/>
    </xf>
    <xf numFmtId="0" fontId="3" fillId="0" borderId="1" xfId="0" applyFont="1" applyBorder="1" applyAlignment="1">
      <alignment horizontal="left" vertical="center" wrapText="1"/>
    </xf>
    <xf numFmtId="0" fontId="7" fillId="3" borderId="1" xfId="0" applyFont="1" applyFill="1" applyBorder="1" applyAlignment="1">
      <alignment horizontal="left" vertical="center" wrapText="1"/>
    </xf>
    <xf numFmtId="0" fontId="20" fillId="11" borderId="1" xfId="0" applyFont="1" applyFill="1" applyBorder="1" applyAlignment="1" applyProtection="1">
      <alignment horizontal="left" vertical="center" wrapText="1"/>
      <protection locked="0"/>
    </xf>
    <xf numFmtId="0" fontId="0" fillId="0" borderId="0" xfId="0" applyAlignment="1">
      <alignment horizontal="left" vertical="center" wrapText="1"/>
    </xf>
    <xf numFmtId="0" fontId="0" fillId="0" borderId="1" xfId="0" applyBorder="1" applyAlignment="1" applyProtection="1">
      <alignment horizontal="left" vertical="center" wrapText="1"/>
      <protection locked="0"/>
    </xf>
    <xf numFmtId="0" fontId="3" fillId="0" borderId="9" xfId="0" applyFont="1" applyBorder="1" applyAlignment="1">
      <alignment horizontal="left" vertical="center" wrapText="1"/>
    </xf>
    <xf numFmtId="0" fontId="50" fillId="0" borderId="1" xfId="0" applyFont="1" applyBorder="1"/>
    <xf numFmtId="0" fontId="3" fillId="0" borderId="1" xfId="0" applyFont="1" applyBorder="1" applyAlignment="1" applyProtection="1">
      <alignment horizontal="left" vertical="center" wrapText="1"/>
      <protection locked="0"/>
    </xf>
    <xf numFmtId="0" fontId="20" fillId="12" borderId="1" xfId="0" applyFont="1" applyFill="1" applyBorder="1" applyAlignment="1">
      <alignment horizontal="left" vertical="center" wrapText="1"/>
    </xf>
    <xf numFmtId="0" fontId="20" fillId="12" borderId="1" xfId="0" applyFont="1" applyFill="1" applyBorder="1" applyAlignment="1" applyProtection="1">
      <alignment horizontal="left" vertical="center" wrapText="1"/>
      <protection locked="0"/>
    </xf>
    <xf numFmtId="0" fontId="50" fillId="0" borderId="1" xfId="0" applyFont="1" applyBorder="1" applyAlignment="1" applyProtection="1">
      <alignment horizontal="left"/>
      <protection locked="0"/>
    </xf>
    <xf numFmtId="0" fontId="50" fillId="0" borderId="1" xfId="0" applyFont="1" applyBorder="1" applyAlignment="1" applyProtection="1">
      <alignment horizontal="left" wrapText="1"/>
      <protection locked="0"/>
    </xf>
    <xf numFmtId="0" fontId="3" fillId="0" borderId="0" xfId="0" applyFont="1" applyAlignment="1">
      <alignment horizontal="left" vertical="center" wrapText="1"/>
    </xf>
    <xf numFmtId="0" fontId="20" fillId="13" borderId="1" xfId="0" applyFont="1" applyFill="1" applyBorder="1" applyAlignment="1">
      <alignment horizontal="left" vertical="center" wrapText="1"/>
    </xf>
    <xf numFmtId="0" fontId="3" fillId="0" borderId="1" xfId="0" applyFont="1" applyBorder="1" applyAlignment="1">
      <alignment horizontal="left"/>
    </xf>
    <xf numFmtId="0" fontId="0" fillId="0" borderId="1" xfId="0" applyBorder="1" applyAlignment="1">
      <alignment horizontal="left"/>
    </xf>
    <xf numFmtId="0" fontId="20" fillId="13" borderId="1" xfId="0" applyFont="1" applyFill="1" applyBorder="1" applyAlignment="1" applyProtection="1">
      <alignment horizontal="left" vertical="center" wrapText="1"/>
      <protection locked="0"/>
    </xf>
    <xf numFmtId="0" fontId="3" fillId="0" borderId="9" xfId="0" applyFont="1" applyBorder="1" applyAlignment="1">
      <alignment horizontal="left"/>
    </xf>
    <xf numFmtId="0" fontId="0" fillId="0" borderId="9" xfId="0" applyBorder="1" applyAlignment="1">
      <alignment horizontal="left"/>
    </xf>
    <xf numFmtId="0" fontId="0" fillId="0" borderId="0" xfId="0" applyAlignment="1">
      <alignment horizontal="left"/>
    </xf>
    <xf numFmtId="0" fontId="0" fillId="0" borderId="1" xfId="0" applyBorder="1" applyAlignment="1" applyProtection="1">
      <alignment horizontal="left"/>
      <protection locked="0"/>
    </xf>
    <xf numFmtId="9" fontId="3" fillId="0" borderId="9" xfId="1" applyFont="1" applyFill="1" applyBorder="1" applyAlignment="1">
      <alignment horizontal="left" vertical="center" wrapText="1"/>
    </xf>
    <xf numFmtId="0" fontId="50" fillId="0" borderId="5" xfId="0" applyFont="1" applyBorder="1" applyAlignment="1" applyProtection="1">
      <alignment horizontal="left"/>
      <protection locked="0"/>
    </xf>
    <xf numFmtId="0" fontId="0" fillId="0" borderId="6" xfId="0" applyBorder="1" applyAlignment="1">
      <alignment horizontal="left"/>
    </xf>
    <xf numFmtId="0" fontId="0" fillId="0" borderId="2" xfId="0" applyBorder="1" applyAlignment="1">
      <alignment horizontal="left"/>
    </xf>
    <xf numFmtId="0" fontId="3" fillId="0" borderId="0" xfId="0" applyFont="1" applyAlignment="1">
      <alignment vertical="center" wrapText="1"/>
    </xf>
    <xf numFmtId="0" fontId="50" fillId="0" borderId="6" xfId="0" applyFont="1" applyBorder="1" applyAlignment="1" applyProtection="1">
      <alignment horizontal="left"/>
      <protection locked="0"/>
    </xf>
    <xf numFmtId="0" fontId="50" fillId="0" borderId="2" xfId="0" applyFont="1" applyBorder="1" applyAlignment="1" applyProtection="1">
      <alignment horizontal="left"/>
      <protection locked="0"/>
    </xf>
    <xf numFmtId="0" fontId="3" fillId="0" borderId="5" xfId="0" applyFont="1" applyBorder="1" applyAlignment="1" applyProtection="1">
      <alignment horizontal="left" vertical="center" wrapText="1"/>
      <protection locked="0"/>
    </xf>
    <xf numFmtId="0" fontId="3" fillId="0" borderId="6" xfId="0" applyFont="1" applyBorder="1" applyAlignment="1" applyProtection="1">
      <alignment horizontal="left" vertical="center" wrapText="1"/>
      <protection locked="0"/>
    </xf>
    <xf numFmtId="0" fontId="3" fillId="0" borderId="5" xfId="0" applyFont="1" applyBorder="1" applyAlignment="1">
      <alignment horizontal="left" vertical="center" wrapText="1"/>
    </xf>
    <xf numFmtId="0" fontId="3" fillId="0" borderId="6" xfId="0" applyFont="1" applyBorder="1" applyAlignment="1">
      <alignment horizontal="left" vertical="center" wrapText="1"/>
    </xf>
    <xf numFmtId="0" fontId="3" fillId="0" borderId="2" xfId="0" applyFont="1" applyBorder="1" applyAlignment="1">
      <alignment horizontal="left" vertical="center" wrapText="1"/>
    </xf>
    <xf numFmtId="0" fontId="3" fillId="0" borderId="1" xfId="0" applyFont="1" applyBorder="1" applyAlignment="1">
      <alignment vertical="center" wrapText="1"/>
    </xf>
    <xf numFmtId="0" fontId="54" fillId="0" borderId="0" xfId="2" applyFont="1" applyAlignment="1">
      <alignment horizontal="left" vertical="center" wrapText="1"/>
    </xf>
    <xf numFmtId="0" fontId="0" fillId="0" borderId="0" xfId="0" applyAlignment="1">
      <alignment horizontal="center"/>
    </xf>
    <xf numFmtId="9" fontId="3" fillId="0" borderId="0" xfId="1" applyFont="1" applyFill="1" applyBorder="1" applyAlignment="1">
      <alignment horizontal="left"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2" xfId="0" applyFont="1" applyBorder="1" applyAlignment="1">
      <alignment horizontal="center" vertical="center" wrapText="1"/>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2" xfId="0" applyFont="1" applyBorder="1" applyAlignment="1">
      <alignment horizontal="center" vertical="center"/>
    </xf>
    <xf numFmtId="0" fontId="5" fillId="0" borderId="5" xfId="0" applyFont="1" applyBorder="1" applyAlignment="1">
      <alignment horizontal="left" vertical="center" wrapText="1"/>
    </xf>
    <xf numFmtId="0" fontId="0" fillId="0" borderId="2" xfId="0" applyBorder="1" applyAlignment="1">
      <alignment horizontal="left" vertical="center" wrapText="1"/>
    </xf>
    <xf numFmtId="0" fontId="3" fillId="0" borderId="0" xfId="0" applyFont="1" applyAlignment="1">
      <alignment horizontal="left" vertical="center"/>
    </xf>
    <xf numFmtId="0" fontId="43" fillId="0" borderId="0" xfId="0" applyFont="1" applyAlignment="1">
      <alignment horizontal="left" vertical="center"/>
    </xf>
    <xf numFmtId="0" fontId="3" fillId="0" borderId="0" xfId="0" quotePrefix="1" applyFont="1" applyAlignment="1">
      <alignment horizontal="left" vertical="center"/>
    </xf>
    <xf numFmtId="0" fontId="20" fillId="14" borderId="1" xfId="0" applyFont="1" applyFill="1" applyBorder="1" applyAlignment="1">
      <alignment horizontal="left" vertical="center" wrapText="1"/>
    </xf>
    <xf numFmtId="0" fontId="20" fillId="14" borderId="1" xfId="0" applyFont="1" applyFill="1" applyBorder="1" applyAlignment="1" applyProtection="1">
      <alignment horizontal="left" vertical="center" wrapText="1"/>
      <protection locked="0"/>
    </xf>
    <xf numFmtId="0" fontId="3" fillId="0" borderId="1" xfId="0" applyFont="1" applyBorder="1" applyAlignment="1" applyProtection="1">
      <alignment horizontal="left"/>
      <protection locked="0"/>
    </xf>
    <xf numFmtId="0" fontId="3" fillId="15" borderId="5" xfId="0" applyFont="1" applyFill="1" applyBorder="1" applyAlignment="1">
      <alignment horizontal="center" vertical="center" wrapText="1"/>
    </xf>
    <xf numFmtId="0" fontId="3" fillId="15" borderId="6" xfId="0" applyFont="1" applyFill="1" applyBorder="1" applyAlignment="1">
      <alignment horizontal="center" vertical="center" wrapText="1"/>
    </xf>
    <xf numFmtId="0" fontId="3" fillId="15" borderId="2" xfId="0" applyFont="1" applyFill="1" applyBorder="1" applyAlignment="1">
      <alignment horizontal="center" vertical="center" wrapText="1"/>
    </xf>
    <xf numFmtId="0" fontId="5" fillId="0" borderId="0" xfId="0" applyFont="1" applyAlignment="1">
      <alignment horizontal="left"/>
    </xf>
    <xf numFmtId="0" fontId="7" fillId="0" borderId="1" xfId="0" applyFont="1" applyBorder="1" applyAlignment="1">
      <alignment horizontal="left"/>
    </xf>
    <xf numFmtId="0" fontId="50" fillId="0" borderId="0" xfId="0" applyFont="1" applyAlignment="1">
      <alignment horizontal="left" vertical="center" wrapText="1"/>
    </xf>
    <xf numFmtId="0" fontId="3" fillId="3" borderId="1" xfId="0" applyFont="1" applyFill="1" applyBorder="1" applyAlignment="1">
      <alignment horizontal="center" vertical="center" wrapText="1"/>
    </xf>
    <xf numFmtId="0" fontId="0" fillId="0" borderId="5" xfId="0" applyBorder="1" applyAlignment="1" applyProtection="1">
      <alignment horizontal="left"/>
      <protection locked="0"/>
    </xf>
    <xf numFmtId="0" fontId="3" fillId="3" borderId="5" xfId="0" applyFont="1" applyFill="1" applyBorder="1" applyAlignment="1">
      <alignment horizontal="left" vertical="center" wrapText="1"/>
    </xf>
    <xf numFmtId="0" fontId="0" fillId="0" borderId="6" xfId="0" applyBorder="1" applyAlignment="1" applyProtection="1">
      <alignment horizontal="left"/>
      <protection locked="0"/>
    </xf>
    <xf numFmtId="0" fontId="0" fillId="0" borderId="2" xfId="0" applyBorder="1" applyAlignment="1" applyProtection="1">
      <alignment horizontal="left"/>
      <protection locked="0"/>
    </xf>
    <xf numFmtId="0" fontId="20" fillId="14" borderId="5" xfId="0" applyFont="1" applyFill="1" applyBorder="1" applyAlignment="1">
      <alignment horizontal="left" vertical="center" wrapText="1"/>
    </xf>
    <xf numFmtId="0" fontId="3" fillId="3" borderId="6" xfId="0" applyFont="1" applyFill="1" applyBorder="1" applyAlignment="1">
      <alignment horizontal="left" vertical="center" wrapText="1"/>
    </xf>
    <xf numFmtId="0" fontId="20" fillId="14" borderId="18" xfId="0" applyFont="1" applyFill="1" applyBorder="1" applyAlignment="1">
      <alignment horizontal="left" vertical="center" wrapText="1"/>
    </xf>
    <xf numFmtId="0" fontId="20" fillId="14" borderId="0" xfId="0" applyFont="1" applyFill="1" applyAlignment="1">
      <alignment horizontal="left" vertical="center" wrapText="1"/>
    </xf>
    <xf numFmtId="0" fontId="13" fillId="0" borderId="18" xfId="0" applyFont="1" applyBorder="1" applyAlignment="1" applyProtection="1">
      <alignment horizontal="left" vertical="center" wrapText="1"/>
      <protection locked="0"/>
    </xf>
    <xf numFmtId="0" fontId="13" fillId="0" borderId="0" xfId="0" applyFont="1" applyAlignment="1" applyProtection="1">
      <alignment horizontal="left" vertical="center" wrapText="1"/>
      <protection locked="0"/>
    </xf>
    <xf numFmtId="0" fontId="0" fillId="0" borderId="0" xfId="0" applyAlignment="1" applyProtection="1">
      <alignment horizontal="left" vertical="center" wrapText="1"/>
      <protection locked="0"/>
    </xf>
    <xf numFmtId="0" fontId="0" fillId="0" borderId="7" xfId="0" applyBorder="1" applyAlignment="1" applyProtection="1">
      <alignment horizontal="left" vertical="center" wrapText="1"/>
      <protection locked="0"/>
    </xf>
    <xf numFmtId="0" fontId="13" fillId="0" borderId="7" xfId="0" applyFont="1" applyBorder="1" applyAlignment="1" applyProtection="1">
      <alignment horizontal="left" vertical="center" wrapText="1"/>
      <protection locked="0"/>
    </xf>
    <xf numFmtId="0" fontId="7" fillId="17" borderId="42" xfId="0" applyFont="1" applyFill="1" applyBorder="1" applyAlignment="1">
      <alignment horizontal="center" vertical="center"/>
    </xf>
    <xf numFmtId="0" fontId="7" fillId="17" borderId="43" xfId="0" applyFont="1" applyFill="1" applyBorder="1" applyAlignment="1">
      <alignment horizontal="center" vertical="center"/>
    </xf>
    <xf numFmtId="0" fontId="7" fillId="17" borderId="51" xfId="0" applyFont="1" applyFill="1" applyBorder="1" applyAlignment="1">
      <alignment horizontal="center" vertical="center"/>
    </xf>
    <xf numFmtId="0" fontId="7" fillId="17" borderId="33" xfId="0" applyFont="1" applyFill="1" applyBorder="1" applyAlignment="1">
      <alignment horizontal="center" vertical="center"/>
    </xf>
    <xf numFmtId="0" fontId="7" fillId="17" borderId="34" xfId="0" applyFont="1" applyFill="1" applyBorder="1" applyAlignment="1">
      <alignment horizontal="center" vertical="center"/>
    </xf>
    <xf numFmtId="0" fontId="7" fillId="17" borderId="62" xfId="0" applyFont="1" applyFill="1" applyBorder="1" applyAlignment="1">
      <alignment horizontal="center" vertical="center"/>
    </xf>
    <xf numFmtId="0" fontId="7" fillId="17" borderId="63" xfId="0" applyFont="1" applyFill="1" applyBorder="1" applyAlignment="1">
      <alignment horizontal="center" vertical="center"/>
    </xf>
    <xf numFmtId="0" fontId="25" fillId="0" borderId="48" xfId="0" applyFont="1" applyBorder="1" applyAlignment="1">
      <alignment horizontal="left" vertical="center"/>
    </xf>
    <xf numFmtId="0" fontId="25" fillId="0" borderId="21" xfId="0" applyFont="1" applyBorder="1" applyAlignment="1">
      <alignment horizontal="left" vertical="center"/>
    </xf>
    <xf numFmtId="0" fontId="25" fillId="0" borderId="49" xfId="0" applyFont="1" applyBorder="1" applyAlignment="1">
      <alignment horizontal="left" vertical="center"/>
    </xf>
    <xf numFmtId="0" fontId="20" fillId="14" borderId="5" xfId="0" applyFont="1" applyFill="1" applyBorder="1" applyAlignment="1">
      <alignment horizontal="left" vertical="center"/>
    </xf>
    <xf numFmtId="0" fontId="20" fillId="14" borderId="6" xfId="0" applyFont="1" applyFill="1" applyBorder="1" applyAlignment="1">
      <alignment horizontal="left" vertical="center"/>
    </xf>
    <xf numFmtId="0" fontId="7" fillId="17" borderId="58" xfId="0" applyFont="1" applyFill="1" applyBorder="1" applyAlignment="1">
      <alignment horizontal="center" vertical="center"/>
    </xf>
    <xf numFmtId="0" fontId="7" fillId="17" borderId="59" xfId="0" applyFont="1" applyFill="1" applyBorder="1" applyAlignment="1">
      <alignment horizontal="center" vertical="center"/>
    </xf>
    <xf numFmtId="0" fontId="7" fillId="17" borderId="39" xfId="0" applyFont="1" applyFill="1" applyBorder="1" applyAlignment="1">
      <alignment horizontal="center" vertical="center"/>
    </xf>
    <xf numFmtId="0" fontId="7" fillId="17" borderId="40" xfId="0" applyFont="1" applyFill="1" applyBorder="1" applyAlignment="1">
      <alignment horizontal="center" vertical="center"/>
    </xf>
    <xf numFmtId="0" fontId="0" fillId="2" borderId="0" xfId="0" applyFill="1" applyAlignment="1">
      <alignment horizontal="left" wrapText="1"/>
    </xf>
    <xf numFmtId="0" fontId="0" fillId="2" borderId="7" xfId="0" applyFill="1" applyBorder="1" applyAlignment="1">
      <alignment horizontal="left" wrapText="1"/>
    </xf>
    <xf numFmtId="0" fontId="0" fillId="0" borderId="0" xfId="0" applyAlignment="1">
      <alignment horizontal="left" wrapText="1"/>
    </xf>
    <xf numFmtId="0" fontId="0" fillId="0" borderId="7" xfId="0" applyBorder="1" applyAlignment="1">
      <alignment horizontal="left" wrapText="1"/>
    </xf>
    <xf numFmtId="0" fontId="0" fillId="3" borderId="24" xfId="0" applyFill="1" applyBorder="1" applyAlignment="1">
      <alignment horizontal="left"/>
    </xf>
    <xf numFmtId="0" fontId="0" fillId="3" borderId="45" xfId="0" applyFill="1" applyBorder="1" applyAlignment="1">
      <alignment horizontal="left"/>
    </xf>
    <xf numFmtId="0" fontId="0" fillId="3" borderId="4" xfId="0" applyFill="1" applyBorder="1" applyAlignment="1">
      <alignment horizontal="left"/>
    </xf>
    <xf numFmtId="0" fontId="20" fillId="13" borderId="48" xfId="0" applyFont="1" applyFill="1" applyBorder="1" applyAlignment="1">
      <alignment horizontal="left" vertical="center" wrapText="1"/>
    </xf>
    <xf numFmtId="0" fontId="20" fillId="13" borderId="21" xfId="0" applyFont="1" applyFill="1" applyBorder="1" applyAlignment="1">
      <alignment horizontal="left" vertical="center" wrapText="1"/>
    </xf>
    <xf numFmtId="0" fontId="20" fillId="13" borderId="49" xfId="0" applyFont="1" applyFill="1" applyBorder="1" applyAlignment="1">
      <alignment horizontal="left" vertical="center" wrapText="1"/>
    </xf>
    <xf numFmtId="0" fontId="20" fillId="12" borderId="52" xfId="0" applyFont="1" applyFill="1" applyBorder="1" applyAlignment="1">
      <alignment horizontal="left" vertical="center" wrapText="1"/>
    </xf>
    <xf numFmtId="0" fontId="0" fillId="0" borderId="21" xfId="0" applyBorder="1" applyAlignment="1">
      <alignment horizontal="left" vertical="center" wrapText="1"/>
    </xf>
    <xf numFmtId="0" fontId="0" fillId="0" borderId="49" xfId="0" applyBorder="1" applyAlignment="1">
      <alignment horizontal="left" vertical="center" wrapText="1"/>
    </xf>
    <xf numFmtId="0" fontId="20" fillId="11" borderId="48" xfId="0" applyFont="1" applyFill="1" applyBorder="1" applyAlignment="1">
      <alignment horizontal="left" vertical="center" wrapText="1"/>
    </xf>
    <xf numFmtId="0" fontId="20" fillId="14" borderId="48" xfId="0" applyFont="1" applyFill="1" applyBorder="1" applyAlignment="1">
      <alignment horizontal="left" vertical="center" wrapText="1"/>
    </xf>
    <xf numFmtId="0" fontId="20" fillId="14" borderId="21" xfId="0" applyFont="1" applyFill="1" applyBorder="1" applyAlignment="1">
      <alignment horizontal="left" vertical="center" wrapText="1"/>
    </xf>
    <xf numFmtId="0" fontId="45" fillId="2" borderId="67" xfId="0" applyFont="1" applyFill="1" applyBorder="1" applyAlignment="1">
      <alignment horizontal="left" vertical="center" wrapText="1"/>
    </xf>
    <xf numFmtId="0" fontId="0" fillId="0" borderId="46" xfId="0" applyBorder="1" applyAlignment="1">
      <alignment horizontal="left" vertical="center" wrapText="1"/>
    </xf>
    <xf numFmtId="0" fontId="0" fillId="0" borderId="68" xfId="0" applyBorder="1" applyAlignment="1">
      <alignment horizontal="left" vertical="center" wrapText="1"/>
    </xf>
    <xf numFmtId="0" fontId="7" fillId="3" borderId="67" xfId="0" applyFont="1" applyFill="1" applyBorder="1" applyAlignment="1">
      <alignment horizontal="left" vertical="center" wrapText="1"/>
    </xf>
    <xf numFmtId="0" fontId="2" fillId="3" borderId="67" xfId="0" applyFont="1" applyFill="1" applyBorder="1" applyAlignment="1">
      <alignment horizontal="left" vertical="center" wrapText="1"/>
    </xf>
    <xf numFmtId="0" fontId="0" fillId="3" borderId="46" xfId="0" applyFill="1" applyBorder="1" applyAlignment="1">
      <alignment horizontal="left" vertical="center" wrapText="1"/>
    </xf>
    <xf numFmtId="0" fontId="0" fillId="3" borderId="68" xfId="0" applyFill="1" applyBorder="1" applyAlignment="1">
      <alignment horizontal="left" vertical="center" wrapText="1"/>
    </xf>
    <xf numFmtId="0" fontId="2" fillId="0" borderId="0" xfId="0" applyFont="1" applyAlignment="1">
      <alignment horizontal="left" vertical="center" wrapText="1"/>
    </xf>
    <xf numFmtId="0" fontId="41" fillId="0" borderId="0" xfId="0" applyFont="1" applyAlignment="1">
      <alignment horizontal="center" vertical="center" wrapText="1"/>
    </xf>
    <xf numFmtId="0" fontId="3" fillId="0" borderId="33" xfId="0" applyFont="1" applyBorder="1" applyAlignment="1">
      <alignment horizontal="left" vertical="center" wrapText="1"/>
    </xf>
  </cellXfs>
  <cellStyles count="3">
    <cellStyle name="Hyperlink" xfId="2" builtinId="8"/>
    <cellStyle name="Normal" xfId="0" builtinId="0"/>
    <cellStyle name="Percent" xfId="1" builtinId="5"/>
  </cellStyles>
  <dxfs count="103">
    <dxf>
      <fill>
        <patternFill>
          <bgColor rgb="FFFFFF00"/>
        </patternFill>
      </fill>
    </dxf>
    <dxf>
      <fill>
        <patternFill>
          <bgColor rgb="FF92D050"/>
        </patternFill>
      </fill>
    </dxf>
    <dxf>
      <fill>
        <patternFill>
          <bgColor rgb="FFFF0000"/>
        </patternFill>
      </fill>
    </dxf>
    <dxf>
      <fill>
        <patternFill>
          <bgColor rgb="FFFFC000"/>
        </patternFill>
      </fill>
    </dxf>
    <dxf>
      <fill>
        <patternFill>
          <bgColor rgb="FFFFC000"/>
        </patternFill>
      </fill>
    </dxf>
    <dxf>
      <fill>
        <patternFill>
          <bgColor rgb="FFFFFF00"/>
        </patternFill>
      </fill>
    </dxf>
    <dxf>
      <fill>
        <patternFill>
          <bgColor rgb="FF92D050"/>
        </patternFill>
      </fill>
    </dxf>
    <dxf>
      <fill>
        <patternFill>
          <bgColor rgb="FFFFC000"/>
        </patternFill>
      </fill>
    </dxf>
    <dxf>
      <fill>
        <patternFill>
          <bgColor rgb="FFFFC000"/>
        </patternFill>
      </fill>
    </dxf>
    <dxf>
      <fill>
        <patternFill>
          <bgColor rgb="FFFFFF00"/>
        </patternFill>
      </fill>
    </dxf>
    <dxf>
      <fill>
        <patternFill>
          <bgColor rgb="FF92D050"/>
        </patternFill>
      </fill>
    </dxf>
    <dxf>
      <fill>
        <patternFill>
          <bgColor rgb="FFFF0000"/>
        </patternFill>
      </fill>
    </dxf>
    <dxf>
      <fill>
        <patternFill>
          <bgColor rgb="FFFFC000"/>
        </patternFill>
      </fill>
    </dxf>
    <dxf>
      <fill>
        <patternFill>
          <bgColor rgb="FFFFC000"/>
        </patternFill>
      </fill>
    </dxf>
    <dxf>
      <fill>
        <patternFill>
          <bgColor rgb="FFFFFF00"/>
        </patternFill>
      </fill>
    </dxf>
    <dxf>
      <fill>
        <patternFill>
          <bgColor rgb="FF92D050"/>
        </patternFill>
      </fill>
    </dxf>
    <dxf>
      <fill>
        <patternFill>
          <bgColor rgb="FFFFC000"/>
        </patternFill>
      </fill>
    </dxf>
    <dxf>
      <fill>
        <patternFill>
          <bgColor rgb="FFFFFF00"/>
        </patternFill>
      </fill>
    </dxf>
    <dxf>
      <fill>
        <patternFill>
          <bgColor rgb="FF92D050"/>
        </patternFill>
      </fill>
    </dxf>
    <dxf>
      <fill>
        <patternFill>
          <bgColor theme="2"/>
        </patternFill>
      </fill>
    </dxf>
    <dxf>
      <fill>
        <patternFill>
          <bgColor rgb="FFFF0000"/>
        </patternFill>
      </fill>
    </dxf>
    <dxf>
      <fill>
        <patternFill>
          <bgColor theme="2"/>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theme="2"/>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theme="2"/>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theme="1" tint="0.499984740745262"/>
        </patternFill>
      </fill>
    </dxf>
    <dxf>
      <fill>
        <patternFill>
          <bgColor theme="1" tint="0.499984740745262"/>
        </patternFill>
      </fill>
    </dxf>
    <dxf>
      <fill>
        <patternFill>
          <bgColor theme="1" tint="0.24994659260841701"/>
        </patternFill>
      </fill>
    </dxf>
    <dxf>
      <fill>
        <patternFill>
          <bgColor theme="1" tint="0.499984740745262"/>
        </patternFill>
      </fill>
    </dxf>
    <dxf>
      <fill>
        <patternFill>
          <bgColor theme="1" tint="0.499984740745262"/>
        </patternFill>
      </fill>
    </dxf>
    <dxf>
      <fill>
        <patternFill>
          <bgColor theme="1" tint="0.24994659260841701"/>
        </patternFill>
      </fill>
    </dxf>
    <dxf>
      <fill>
        <patternFill>
          <bgColor theme="1" tint="0.24994659260841701"/>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theme="2"/>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theme="2"/>
        </patternFill>
      </fill>
    </dxf>
    <dxf>
      <fill>
        <patternFill>
          <bgColor theme="1" tint="0.24994659260841701"/>
        </patternFill>
      </fill>
    </dxf>
    <dxf>
      <fill>
        <patternFill>
          <bgColor theme="1" tint="0.24994659260841701"/>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theme="2"/>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theme="2"/>
        </patternFill>
      </fill>
    </dxf>
    <dxf>
      <fill>
        <patternFill>
          <bgColor theme="1" tint="0.24994659260841701"/>
        </patternFill>
      </fill>
    </dxf>
    <dxf>
      <fill>
        <patternFill>
          <bgColor rgb="FF92D050"/>
        </patternFill>
      </fill>
    </dxf>
    <dxf>
      <fill>
        <patternFill>
          <bgColor rgb="FFFFFF00"/>
        </patternFill>
      </fill>
    </dxf>
    <dxf>
      <fill>
        <patternFill>
          <bgColor rgb="FFFFC0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theme="1" tint="0.24994659260841701"/>
        </patternFill>
      </fill>
    </dxf>
    <dxf>
      <fill>
        <patternFill>
          <bgColor rgb="FF92D050"/>
        </patternFill>
      </fill>
    </dxf>
    <dxf>
      <fill>
        <patternFill>
          <bgColor rgb="FFFFFF00"/>
        </patternFill>
      </fill>
    </dxf>
    <dxf>
      <fill>
        <patternFill>
          <bgColor rgb="FFFFC0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theme="1" tint="0.24994659260841701"/>
        </patternFill>
      </fill>
    </dxf>
    <dxf>
      <fill>
        <patternFill>
          <bgColor rgb="FF92D050"/>
        </patternFill>
      </fill>
    </dxf>
    <dxf>
      <fill>
        <patternFill>
          <bgColor theme="5"/>
        </patternFill>
      </fill>
    </dxf>
    <dxf>
      <fill>
        <patternFill>
          <bgColor rgb="FFFFFF00"/>
        </patternFill>
      </fill>
    </dxf>
    <dxf>
      <fill>
        <patternFill>
          <bgColor theme="5"/>
        </patternFill>
      </fill>
    </dxf>
    <dxf>
      <fill>
        <patternFill>
          <bgColor rgb="FFFFFF00"/>
        </patternFill>
      </fill>
    </dxf>
    <dxf>
      <fill>
        <patternFill>
          <bgColor rgb="FF92D050"/>
        </patternFill>
      </fill>
    </dxf>
    <dxf>
      <fill>
        <patternFill>
          <bgColor theme="5"/>
        </patternFill>
      </fill>
    </dxf>
    <dxf>
      <fill>
        <patternFill>
          <bgColor rgb="FFFFFF00"/>
        </patternFill>
      </fill>
    </dxf>
    <dxf>
      <fill>
        <patternFill>
          <bgColor rgb="FF92D050"/>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border>
        <vertical/>
        <horizontal/>
      </border>
    </dxf>
    <dxf>
      <fill>
        <patternFill>
          <bgColor theme="1" tint="0.24994659260841701"/>
        </patternFill>
      </fill>
      <border>
        <vertical/>
        <horizontal/>
      </border>
    </dxf>
    <dxf>
      <fill>
        <patternFill>
          <bgColor theme="1" tint="0.24994659260841701"/>
        </patternFill>
      </fill>
    </dxf>
    <dxf>
      <font>
        <color theme="0" tint="-0.24994659260841701"/>
      </font>
      <fill>
        <patternFill>
          <bgColor theme="1" tint="0.24994659260841701"/>
        </patternFill>
      </fill>
    </dxf>
    <dxf>
      <font>
        <color theme="0" tint="-0.24994659260841701"/>
      </font>
      <fill>
        <patternFill>
          <bgColor theme="1" tint="0.24994659260841701"/>
        </patternFill>
      </fill>
    </dxf>
    <dxf>
      <fill>
        <patternFill>
          <bgColor theme="1" tint="0.24994659260841701"/>
        </patternFill>
      </fill>
    </dxf>
    <dxf>
      <numFmt numFmtId="2" formatCode="0.00"/>
    </dxf>
  </dxfs>
  <tableStyles count="0" defaultTableStyle="TableStyleMedium2" defaultPivotStyle="PivotStyleLight16"/>
  <colors>
    <mruColors>
      <color rgb="FF575757"/>
      <color rgb="FFDA0000"/>
      <color rgb="FF074F69"/>
      <color rgb="FF0C769E"/>
      <color rgb="FF215C98"/>
      <color rgb="FFBFBFBF"/>
      <color rgb="FFE8E8E8"/>
      <color rgb="FFD24DA5"/>
      <color rgb="FF57A992"/>
      <color rgb="FF359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onnections" Target="connections.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9E5A85C0-213B-4D17-8FB9-16C8EB0E1118}" name="Table1" displayName="Table1" ref="B3:C8" totalsRowShown="0">
  <autoFilter ref="B3:C8" xr:uid="{9E5A85C0-213B-4D17-8FB9-16C8EB0E1118}">
    <filterColumn colId="0" hiddenButton="1"/>
    <filterColumn colId="1" hiddenButton="1"/>
  </autoFilter>
  <sortState xmlns:xlrd2="http://schemas.microsoft.com/office/spreadsheetml/2017/richdata2" ref="B4:C8">
    <sortCondition ref="B3:B8"/>
  </sortState>
  <tableColumns count="2">
    <tableColumn id="1" xr3:uid="{9A8DA553-0037-4B09-878A-74713E691FD0}" name="Column1"/>
    <tableColumn id="2" xr3:uid="{DF6D16F5-0950-4A9D-8483-3747C084371B}" name="Column2" dataDxfId="102"/>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B0D87EAB-8D84-40B2-AD06-D38218D5B102}" name="Table2" displayName="Table2" ref="B14:B17" totalsRowShown="0">
  <autoFilter ref="B14:B17" xr:uid="{B0D87EAB-8D84-40B2-AD06-D38218D5B102}"/>
  <tableColumns count="1">
    <tableColumn id="1" xr3:uid="{76DA55A3-BAB7-424B-9C03-534A94BA0181}" name="Column1"/>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867D0262-F077-483F-B02B-3B51212671A8}" name="Table3" displayName="Table3" ref="B10:D12" totalsRowShown="0">
  <autoFilter ref="B10:D12" xr:uid="{867D0262-F077-483F-B02B-3B51212671A8}"/>
  <tableColumns count="3">
    <tableColumn id="1" xr3:uid="{45CC4F2F-8F6E-42F8-8614-1DDB9D4A11BD}" name="Pathway"/>
    <tableColumn id="2" xr3:uid="{A0BC2AA8-F99B-448B-95C9-9549EB3C2FDC}" name="Description"/>
    <tableColumn id="3" xr3:uid="{ADCE239F-C204-4415-BCF3-DB969FB1763C}" name="Link"/>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youtu.be/3ELn0NyEkXQ" TargetMode="External"/></Relationships>
</file>

<file path=xl/worksheets/_rels/sheet12.xml.rels><?xml version="1.0" encoding="UTF-8" standalone="yes"?>
<Relationships xmlns="http://schemas.openxmlformats.org/package/2006/relationships"><Relationship Id="rId1" Type="http://schemas.openxmlformats.org/officeDocument/2006/relationships/hyperlink" Target="https://youtu.be/ToaPY32ZdYk" TargetMode="External"/></Relationships>
</file>

<file path=xl/worksheets/_rels/sheet1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8.bin"/><Relationship Id="rId4" Type="http://schemas.openxmlformats.org/officeDocument/2006/relationships/table" Target="../tables/table3.xm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youtu.be/ArJrUxtqGp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youtu.be/pHC4EAs8mUU" TargetMode="External"/><Relationship Id="rId1" Type="http://schemas.openxmlformats.org/officeDocument/2006/relationships/hyperlink" Target="https://bettercarenetwork.org/library/social-welfare-systems/cost-of-care-and-redirection-of-resources/divestment-of-residential-care-services-guidelines-and-recommendations-for-donors-supporting"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youtu.be/0XlELtW8MoA"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hyperlink" Target="https://youtu.be/pMXc8SFuex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CB7523-B086-4592-8F1C-EBC6EC599126}">
  <sheetPr>
    <tabColor theme="5"/>
  </sheetPr>
  <dimension ref="A1:F37"/>
  <sheetViews>
    <sheetView tabSelected="1" zoomScaleNormal="100" workbookViewId="0">
      <selection sqref="A1:C1"/>
    </sheetView>
  </sheetViews>
  <sheetFormatPr baseColWidth="10" defaultColWidth="8.83203125" defaultRowHeight="16" x14ac:dyDescent="0.2"/>
  <cols>
    <col min="1" max="1" width="14.83203125" customWidth="1"/>
    <col min="2" max="4" width="38.83203125" customWidth="1"/>
  </cols>
  <sheetData>
    <row r="1" spans="1:5" ht="17" customHeight="1" x14ac:dyDescent="0.2">
      <c r="A1" s="196" t="s">
        <v>240</v>
      </c>
      <c r="B1" s="196"/>
      <c r="C1" s="196"/>
      <c r="D1" s="20" t="s">
        <v>67</v>
      </c>
    </row>
    <row r="2" spans="1:5" ht="16" customHeight="1" thickBot="1" x14ac:dyDescent="0.25">
      <c r="A2" s="28"/>
      <c r="D2" s="21">
        <f ca="1">TODAY()</f>
        <v>45567</v>
      </c>
    </row>
    <row r="3" spans="1:5" ht="16" customHeight="1" thickBot="1" x14ac:dyDescent="0.25">
      <c r="A3" s="197" t="s">
        <v>74</v>
      </c>
      <c r="B3" s="198"/>
      <c r="C3" s="198"/>
      <c r="D3" s="198"/>
    </row>
    <row r="4" spans="1:5" ht="16" customHeight="1" x14ac:dyDescent="0.2">
      <c r="A4" s="18"/>
      <c r="B4" s="201" t="s">
        <v>221</v>
      </c>
      <c r="C4" s="201"/>
      <c r="D4" s="201"/>
    </row>
    <row r="5" spans="1:5" ht="210" customHeight="1" x14ac:dyDescent="0.2">
      <c r="A5" s="18"/>
      <c r="B5" s="199" t="s">
        <v>648</v>
      </c>
      <c r="C5" s="199"/>
      <c r="D5" s="199"/>
    </row>
    <row r="6" spans="1:5" ht="16" customHeight="1" x14ac:dyDescent="0.2">
      <c r="A6" s="18"/>
      <c r="B6" s="99" t="s">
        <v>236</v>
      </c>
      <c r="C6" s="32" t="s">
        <v>238</v>
      </c>
      <c r="D6" s="18"/>
    </row>
    <row r="7" spans="1:5" ht="16" customHeight="1" x14ac:dyDescent="0.2">
      <c r="A7" s="18"/>
      <c r="B7" s="99" t="s">
        <v>237</v>
      </c>
      <c r="C7" s="32" t="s">
        <v>239</v>
      </c>
      <c r="D7" s="18"/>
    </row>
    <row r="8" spans="1:5" ht="16" customHeight="1" x14ac:dyDescent="0.2">
      <c r="A8" s="18"/>
      <c r="B8" s="96" t="s">
        <v>89</v>
      </c>
      <c r="C8" s="32">
        <v>45658</v>
      </c>
      <c r="D8" s="18"/>
    </row>
    <row r="9" spans="1:5" ht="16" customHeight="1" x14ac:dyDescent="0.2">
      <c r="A9" s="18"/>
      <c r="B9" s="97" t="s">
        <v>91</v>
      </c>
      <c r="C9" s="32">
        <v>45839</v>
      </c>
      <c r="D9" s="18"/>
    </row>
    <row r="10" spans="1:5" ht="16" customHeight="1" x14ac:dyDescent="0.2">
      <c r="A10" s="18"/>
      <c r="B10" s="98" t="s">
        <v>90</v>
      </c>
      <c r="C10" s="32">
        <v>46204</v>
      </c>
      <c r="D10" s="18"/>
      <c r="E10" s="18"/>
    </row>
    <row r="11" spans="1:5" ht="16" customHeight="1" x14ac:dyDescent="0.2">
      <c r="A11" s="18"/>
      <c r="B11" s="99" t="s">
        <v>64</v>
      </c>
      <c r="C11" s="32" t="s">
        <v>158</v>
      </c>
    </row>
    <row r="12" spans="1:5" ht="16" customHeight="1" x14ac:dyDescent="0.2">
      <c r="A12" s="18"/>
      <c r="B12" s="99" t="str">
        <f>IF(C11=Data!B12,Data!B23,"")</f>
        <v/>
      </c>
      <c r="C12" s="32" t="s">
        <v>215</v>
      </c>
    </row>
    <row r="13" spans="1:5" ht="16" customHeight="1" thickBot="1" x14ac:dyDescent="0.25">
      <c r="A13" s="18"/>
      <c r="B13" s="24"/>
      <c r="C13" s="18"/>
      <c r="D13" s="18"/>
    </row>
    <row r="14" spans="1:5" ht="16" customHeight="1" x14ac:dyDescent="0.2">
      <c r="A14" s="203" t="s">
        <v>70</v>
      </c>
      <c r="B14" s="204"/>
      <c r="C14" s="204"/>
      <c r="D14" s="204"/>
    </row>
    <row r="15" spans="1:5" ht="16" customHeight="1" x14ac:dyDescent="0.2">
      <c r="A15" s="18"/>
      <c r="B15" s="24"/>
      <c r="C15" s="18"/>
      <c r="D15" s="18"/>
    </row>
    <row r="16" spans="1:5" ht="32" customHeight="1" x14ac:dyDescent="0.2">
      <c r="A16" s="18"/>
      <c r="B16" s="50" t="s">
        <v>92</v>
      </c>
      <c r="C16" s="206" t="s">
        <v>94</v>
      </c>
      <c r="D16" s="206"/>
    </row>
    <row r="17" spans="1:4" ht="32" customHeight="1" x14ac:dyDescent="0.2">
      <c r="A17" s="18"/>
      <c r="B17" s="52" t="s">
        <v>93</v>
      </c>
      <c r="C17" s="205" t="s">
        <v>95</v>
      </c>
      <c r="D17" s="205"/>
    </row>
    <row r="18" spans="1:4" ht="32" customHeight="1" x14ac:dyDescent="0.2">
      <c r="A18" s="18"/>
      <c r="B18" s="53" t="s">
        <v>101</v>
      </c>
      <c r="C18" s="200" t="s">
        <v>102</v>
      </c>
      <c r="D18" s="200"/>
    </row>
    <row r="19" spans="1:4" ht="32" customHeight="1" x14ac:dyDescent="0.2">
      <c r="A19" s="18"/>
      <c r="B19" s="202" t="str">
        <f>VLOOKUP(C11,Table3[],2,FALSE)</f>
        <v>Pathway A: Full Transition to Non-Residential Services</v>
      </c>
      <c r="C19" s="202"/>
      <c r="D19" s="202"/>
    </row>
    <row r="20" spans="1:4" ht="32" customHeight="1" x14ac:dyDescent="0.2">
      <c r="A20" s="23"/>
      <c r="B20" s="51" t="s">
        <v>109</v>
      </c>
      <c r="C20" s="192" t="str">
        <f>IF(C11=Data!B11,Data!$C$20,Data!$D$20)</f>
        <v>Pathway A: Organizational Change Processes</v>
      </c>
      <c r="D20" s="193"/>
    </row>
    <row r="21" spans="1:4" ht="32" customHeight="1" x14ac:dyDescent="0.2">
      <c r="A21" s="23"/>
      <c r="B21" s="51" t="s">
        <v>110</v>
      </c>
      <c r="C21" s="192" t="str">
        <f>IF(C11=Data!B12,Data!$C$21,Data!$D$21)</f>
        <v>Do not complete for Pathway A</v>
      </c>
      <c r="D21" s="193"/>
    </row>
    <row r="22" spans="1:4" ht="32" customHeight="1" x14ac:dyDescent="0.2">
      <c r="A22" s="23"/>
      <c r="B22" s="54" t="s">
        <v>147</v>
      </c>
      <c r="C22" s="190" t="str">
        <f>IF(AND($C$11=Data!$B$12,$C$12=Data!$B$25),Data!$D$24,Data!C27)</f>
        <v>Establishing the Social Work Framework</v>
      </c>
      <c r="D22" s="191"/>
    </row>
    <row r="23" spans="1:4" ht="32" customHeight="1" x14ac:dyDescent="0.2">
      <c r="A23" s="23"/>
      <c r="B23" s="54" t="s">
        <v>148</v>
      </c>
      <c r="C23" s="190" t="str">
        <f>IF(AND($C$11=Data!$B$12,$C$12=Data!$B$25),Data!$D$24,Data!C28)</f>
        <v>Implementing Case Management: Family Tracing</v>
      </c>
      <c r="D23" s="191"/>
    </row>
    <row r="24" spans="1:4" ht="32" customHeight="1" x14ac:dyDescent="0.2">
      <c r="A24" s="23"/>
      <c r="B24" s="54" t="s">
        <v>149</v>
      </c>
      <c r="C24" s="190" t="str">
        <f>IF(AND($C$11=Data!$B$12,$C$12=Data!$B$25),Data!$D$24,Data!C29)</f>
        <v>Implementing Case Management: Child / Youth and Family Assessments and Case Planning, Part 1 </v>
      </c>
      <c r="D24" s="191"/>
    </row>
    <row r="25" spans="1:4" ht="32" customHeight="1" x14ac:dyDescent="0.2">
      <c r="A25" s="23"/>
      <c r="B25" s="54" t="s">
        <v>150</v>
      </c>
      <c r="C25" s="190" t="str">
        <f>IF(AND($C$11=Data!$B$12,$C$12=Data!$B$25),Data!$D$24,Data!C30)</f>
        <v xml:space="preserve">Implementing Case Management: Child / Youth and Family Case Plan Implementation and Placement </v>
      </c>
      <c r="D25" s="191"/>
    </row>
    <row r="26" spans="1:4" ht="32" customHeight="1" x14ac:dyDescent="0.2">
      <c r="A26" s="23"/>
      <c r="B26" s="54" t="s">
        <v>225</v>
      </c>
      <c r="C26" s="190" t="str">
        <f>IF(AND($C$11=Data!$B$12,$C$12=Data!$B$25),Data!$D$24,Data!C31)</f>
        <v>Implementing Case Management: Monitoring, Ongoing Support and Placement Review, Part 1</v>
      </c>
      <c r="D26" s="191"/>
    </row>
    <row r="27" spans="1:4" ht="32" customHeight="1" x14ac:dyDescent="0.2">
      <c r="A27" s="23"/>
      <c r="B27" s="55" t="s">
        <v>226</v>
      </c>
      <c r="C27" s="190" t="str">
        <f>IF(AND($C$11=Data!$B$12,$C$12=Data!$B$25),Data!$D$24,Data!C32)</f>
        <v>Implementing Case Management: Monitoring, Ongoing Support and Placement Review, Part 2</v>
      </c>
      <c r="D27" s="191"/>
    </row>
    <row r="28" spans="1:4" ht="32" customHeight="1" x14ac:dyDescent="0.2">
      <c r="A28" s="23"/>
      <c r="B28" s="95" t="s">
        <v>71</v>
      </c>
      <c r="C28" s="194" t="s">
        <v>224</v>
      </c>
      <c r="D28" s="195"/>
    </row>
    <row r="29" spans="1:4" ht="16" customHeight="1" thickBot="1" x14ac:dyDescent="0.25">
      <c r="A29" s="18"/>
      <c r="B29" s="24"/>
      <c r="C29" s="18"/>
      <c r="D29" s="18"/>
    </row>
    <row r="30" spans="1:4" ht="16" customHeight="1" thickBot="1" x14ac:dyDescent="0.25">
      <c r="A30" s="197" t="s">
        <v>124</v>
      </c>
      <c r="B30" s="198"/>
      <c r="C30" s="198"/>
      <c r="D30" s="198"/>
    </row>
    <row r="31" spans="1:4" ht="16" customHeight="1" thickBot="1" x14ac:dyDescent="0.25"/>
    <row r="32" spans="1:4" ht="16" customHeight="1" thickBot="1" x14ac:dyDescent="0.25">
      <c r="A32" s="68" t="s">
        <v>171</v>
      </c>
      <c r="B32" s="63" t="s">
        <v>172</v>
      </c>
      <c r="C32" s="63" t="s">
        <v>173</v>
      </c>
      <c r="D32" s="69" t="s">
        <v>174</v>
      </c>
    </row>
    <row r="33" spans="1:6" ht="120" thickBot="1" x14ac:dyDescent="0.25">
      <c r="A33" s="31" t="s">
        <v>154</v>
      </c>
      <c r="B33" s="37" t="s">
        <v>107</v>
      </c>
      <c r="C33" s="64" t="s">
        <v>108</v>
      </c>
      <c r="D33" s="70" t="s">
        <v>227</v>
      </c>
    </row>
    <row r="34" spans="1:6" ht="138" customHeight="1" thickBot="1" x14ac:dyDescent="0.25">
      <c r="A34" s="41" t="s">
        <v>155</v>
      </c>
      <c r="B34" s="66" t="s">
        <v>228</v>
      </c>
      <c r="C34" s="65" t="s">
        <v>229</v>
      </c>
      <c r="D34" s="71" t="s">
        <v>230</v>
      </c>
      <c r="E34" s="189"/>
    </row>
    <row r="35" spans="1:6" ht="256" thickBot="1" x14ac:dyDescent="0.25">
      <c r="A35" s="35" t="s">
        <v>156</v>
      </c>
      <c r="B35" s="74" t="s">
        <v>231</v>
      </c>
      <c r="C35" s="67" t="s">
        <v>232</v>
      </c>
      <c r="D35" s="71" t="s">
        <v>233</v>
      </c>
      <c r="E35" s="189"/>
      <c r="F35" s="73"/>
    </row>
    <row r="36" spans="1:6" ht="188" thickBot="1" x14ac:dyDescent="0.25">
      <c r="A36" s="39" t="s">
        <v>157</v>
      </c>
      <c r="B36" s="72" t="s">
        <v>153</v>
      </c>
      <c r="C36" s="65" t="s">
        <v>234</v>
      </c>
      <c r="D36" s="71" t="s">
        <v>235</v>
      </c>
      <c r="E36" s="189"/>
    </row>
    <row r="37" spans="1:6" x14ac:dyDescent="0.2">
      <c r="B37" s="38"/>
      <c r="C37" s="38"/>
      <c r="D37" s="38"/>
    </row>
  </sheetData>
  <sheetProtection algorithmName="SHA-512" hashValue="X5vSYaISwn5c6ZylnJXroRTOGw9rBq53GxiuJ/i9krbZ5jk9zPMPm8KcDk8JvD9plyuDTWgbqXB6B8jELLZSuA==" saltValue="LqM8nU0kZUo7S72OKXZNzA==" spinCount="100000" sheet="1" objects="1" scenarios="1" insertRows="0"/>
  <mergeCells count="20">
    <mergeCell ref="A1:C1"/>
    <mergeCell ref="A3:D3"/>
    <mergeCell ref="A30:D30"/>
    <mergeCell ref="B5:D5"/>
    <mergeCell ref="C18:D18"/>
    <mergeCell ref="B4:D4"/>
    <mergeCell ref="B19:D19"/>
    <mergeCell ref="A14:D14"/>
    <mergeCell ref="C17:D17"/>
    <mergeCell ref="C16:D16"/>
    <mergeCell ref="E34:E36"/>
    <mergeCell ref="C26:D26"/>
    <mergeCell ref="C27:D27"/>
    <mergeCell ref="C20:D20"/>
    <mergeCell ref="C21:D21"/>
    <mergeCell ref="C28:D28"/>
    <mergeCell ref="C22:D22"/>
    <mergeCell ref="C23:D23"/>
    <mergeCell ref="C24:D24"/>
    <mergeCell ref="C25:D25"/>
  </mergeCells>
  <hyperlinks>
    <hyperlink ref="B4:D4" r:id="rId1" display="Click to access the video tutorial for this tab. " xr:uid="{80576A78-D626-F249-9189-AF7067CC1B12}"/>
  </hyperlinks>
  <pageMargins left="0.7" right="0.7" top="0.75" bottom="0.75" header="0.3" footer="0.3"/>
  <pageSetup paperSize="9" orientation="portrait" r:id="rId2"/>
  <extLst>
    <ext xmlns:x14="http://schemas.microsoft.com/office/spreadsheetml/2009/9/main" uri="{78C0D931-6437-407d-A8EE-F0AAD7539E65}">
      <x14:conditionalFormattings>
        <x14:conditionalFormatting xmlns:xm="http://schemas.microsoft.com/office/excel/2006/main">
          <x14:cfRule type="expression" priority="4" id="{CCE7DD7D-E8CD-49BC-9C72-AEA9936A2F19}">
            <xm:f>$C$11=Data!$B$11</xm:f>
            <x14:dxf>
              <fill>
                <patternFill>
                  <bgColor theme="1" tint="0.24994659260841701"/>
                </patternFill>
              </fill>
            </x14:dxf>
          </x14:cfRule>
          <xm:sqref>B12:C12</xm:sqref>
        </x14:conditionalFormatting>
        <x14:conditionalFormatting xmlns:xm="http://schemas.microsoft.com/office/excel/2006/main">
          <x14:cfRule type="expression" priority="5" id="{F63FCDC8-D06F-448F-AB57-21230AC3D6FF}">
            <xm:f>$C$11=Data!$B$12</xm:f>
            <x14:dxf>
              <font>
                <color theme="0" tint="-0.24994659260841701"/>
              </font>
              <fill>
                <patternFill>
                  <bgColor theme="1" tint="0.24994659260841701"/>
                </patternFill>
              </fill>
            </x14:dxf>
          </x14:cfRule>
          <xm:sqref>B20:D20</xm:sqref>
        </x14:conditionalFormatting>
        <x14:conditionalFormatting xmlns:xm="http://schemas.microsoft.com/office/excel/2006/main">
          <x14:cfRule type="expression" priority="6" id="{DA25F4A5-53F6-4AB2-AC64-33728CFC1995}">
            <xm:f>$C$11=Data!$B$11</xm:f>
            <x14:dxf>
              <font>
                <color theme="0" tint="-0.24994659260841701"/>
              </font>
              <fill>
                <patternFill>
                  <bgColor theme="1" tint="0.24994659260841701"/>
                </patternFill>
              </fill>
            </x14:dxf>
          </x14:cfRule>
          <xm:sqref>B21:D21</xm:sqref>
        </x14:conditionalFormatting>
        <x14:conditionalFormatting xmlns:xm="http://schemas.microsoft.com/office/excel/2006/main">
          <x14:cfRule type="expression" priority="2" id="{A6D2519D-F46D-4697-A95C-78E5B6897721}">
            <xm:f>AND($C$11=Data!$B$12,$C$12=Data!$B$25)</xm:f>
            <x14:dxf>
              <fill>
                <patternFill>
                  <bgColor theme="1" tint="0.24994659260841701"/>
                </patternFill>
              </fill>
            </x14:dxf>
          </x14:cfRule>
          <xm:sqref>B22:D27</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r:uid="{684EDB13-3BD9-4EEE-B163-7CA6EC5C3A99}">
          <x14:formula1>
            <xm:f>Data!$B$11:$B$12</xm:f>
          </x14:formula1>
          <xm:sqref>C11</xm:sqref>
        </x14:dataValidation>
        <x14:dataValidation type="list" allowBlank="1" showInputMessage="1" showErrorMessage="1" xr:uid="{2C616441-5B03-41D5-A3AA-04034460D917}">
          <x14:formula1>
            <xm:f>Data!$B$24:$B$25</xm:f>
          </x14:formula1>
          <xm:sqref>C12</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0CCDFB-F986-445C-8FD8-3AB26C59F6E5}">
  <sheetPr>
    <tabColor rgb="FFD24DA5"/>
  </sheetPr>
  <dimension ref="A1:T121"/>
  <sheetViews>
    <sheetView workbookViewId="0"/>
  </sheetViews>
  <sheetFormatPr baseColWidth="10" defaultColWidth="8.83203125" defaultRowHeight="16" x14ac:dyDescent="0.2"/>
  <cols>
    <col min="1" max="1" width="48.83203125" customWidth="1"/>
    <col min="20" max="20" width="26.5" customWidth="1"/>
  </cols>
  <sheetData>
    <row r="1" spans="1:19" ht="20" x14ac:dyDescent="0.2">
      <c r="A1" s="102" t="s">
        <v>18</v>
      </c>
      <c r="I1" s="19" t="str">
        <f>rci_name</f>
        <v xml:space="preserve">Enter your RCS name here </v>
      </c>
      <c r="J1" s="19"/>
      <c r="K1" s="19"/>
      <c r="L1" s="19"/>
      <c r="M1" s="19"/>
      <c r="N1" s="19"/>
      <c r="O1" s="19"/>
      <c r="P1" s="19"/>
      <c r="Q1" s="19"/>
      <c r="R1" s="19"/>
      <c r="S1" s="19"/>
    </row>
    <row r="2" spans="1:19" ht="16" customHeight="1" x14ac:dyDescent="0.2">
      <c r="A2" s="44" t="str">
        <f>VLOOKUP('Start Here'!C11,Table3[],2,FALSE)</f>
        <v>Pathway A: Full Transition to Non-Residential Services</v>
      </c>
    </row>
    <row r="3" spans="1:19" ht="16" customHeight="1" x14ac:dyDescent="0.2">
      <c r="A3" s="77" t="str">
        <f>IF(AND('Start Here'!$C$11=Data!$B$12,'Start Here'!$C$12=Data!$B$25),Data!$D$24,"")</f>
        <v/>
      </c>
    </row>
    <row r="4" spans="1:19" x14ac:dyDescent="0.2">
      <c r="A4" s="46" t="s">
        <v>138</v>
      </c>
    </row>
    <row r="6" spans="1:19" x14ac:dyDescent="0.2">
      <c r="A6" s="48" t="s">
        <v>26</v>
      </c>
    </row>
    <row r="7" spans="1:19" x14ac:dyDescent="0.2">
      <c r="A7" s="48" t="s">
        <v>31</v>
      </c>
    </row>
    <row r="8" spans="1:19" x14ac:dyDescent="0.2">
      <c r="A8" s="48" t="s">
        <v>32</v>
      </c>
    </row>
    <row r="9" spans="1:19" x14ac:dyDescent="0.2">
      <c r="A9" s="48" t="s">
        <v>33</v>
      </c>
    </row>
    <row r="10" spans="1:19" x14ac:dyDescent="0.2">
      <c r="A10" s="47" t="s">
        <v>34</v>
      </c>
    </row>
    <row r="12" spans="1:19" x14ac:dyDescent="0.2">
      <c r="A12" s="7" t="s">
        <v>19</v>
      </c>
    </row>
    <row r="13" spans="1:19" ht="88" customHeight="1" x14ac:dyDescent="0.2">
      <c r="A13" s="207" t="s">
        <v>656</v>
      </c>
      <c r="B13" s="207"/>
      <c r="C13" s="207"/>
      <c r="D13" s="207"/>
      <c r="E13" s="207"/>
      <c r="F13" s="207"/>
      <c r="G13" s="207"/>
      <c r="H13" s="207"/>
      <c r="I13" s="207"/>
      <c r="J13" s="36"/>
      <c r="K13" s="36"/>
      <c r="L13" s="36"/>
      <c r="M13" s="36"/>
      <c r="N13" s="36"/>
      <c r="O13" s="36"/>
      <c r="P13" s="36"/>
      <c r="Q13" s="36"/>
      <c r="R13" s="36"/>
      <c r="S13" s="36"/>
    </row>
    <row r="14" spans="1:19" ht="35" customHeight="1" x14ac:dyDescent="0.2">
      <c r="A14" s="208" t="s">
        <v>264</v>
      </c>
      <c r="B14" s="208"/>
      <c r="C14" s="208"/>
      <c r="D14" s="208"/>
      <c r="E14" s="208"/>
      <c r="F14" s="208"/>
      <c r="G14" s="208"/>
      <c r="H14" s="208"/>
      <c r="I14" s="208"/>
      <c r="J14" s="8"/>
      <c r="K14" s="8"/>
      <c r="L14" s="8"/>
      <c r="M14" s="8"/>
      <c r="N14" s="8"/>
      <c r="O14" s="8"/>
      <c r="P14" s="8"/>
      <c r="Q14" s="8"/>
      <c r="R14" s="8"/>
      <c r="S14" s="8"/>
    </row>
    <row r="15" spans="1:19" ht="35" customHeight="1" x14ac:dyDescent="0.2">
      <c r="A15" s="208" t="s">
        <v>139</v>
      </c>
      <c r="B15" s="208"/>
      <c r="C15" s="208"/>
      <c r="D15" s="208"/>
      <c r="E15" s="208"/>
      <c r="F15" s="208"/>
      <c r="G15" s="208"/>
      <c r="H15" s="208"/>
      <c r="I15" s="208"/>
      <c r="J15" s="8"/>
      <c r="K15" s="8"/>
      <c r="L15" s="8"/>
      <c r="M15" s="8"/>
      <c r="N15" s="8"/>
      <c r="O15" s="8"/>
      <c r="P15" s="8"/>
      <c r="Q15" s="8"/>
      <c r="R15" s="8"/>
      <c r="S15" s="8"/>
    </row>
    <row r="16" spans="1:19" ht="35" customHeight="1" x14ac:dyDescent="0.2">
      <c r="A16" s="208" t="s">
        <v>140</v>
      </c>
      <c r="B16" s="208"/>
      <c r="C16" s="208"/>
      <c r="D16" s="208"/>
      <c r="E16" s="208"/>
      <c r="F16" s="208"/>
      <c r="G16" s="208"/>
      <c r="H16" s="208"/>
      <c r="I16" s="208"/>
      <c r="J16" s="8"/>
      <c r="K16" s="8"/>
      <c r="L16" s="8"/>
      <c r="M16" s="8"/>
      <c r="N16" s="8"/>
      <c r="O16" s="8"/>
      <c r="P16" s="8"/>
      <c r="Q16" s="8"/>
      <c r="R16" s="8"/>
      <c r="S16" s="8"/>
    </row>
    <row r="17" spans="1:20" ht="35" customHeight="1" x14ac:dyDescent="0.2">
      <c r="A17" s="208" t="s">
        <v>120</v>
      </c>
      <c r="B17" s="208"/>
      <c r="C17" s="208"/>
      <c r="D17" s="208"/>
      <c r="E17" s="208"/>
      <c r="F17" s="208"/>
      <c r="G17" s="208"/>
      <c r="H17" s="208"/>
      <c r="I17" s="208"/>
      <c r="J17" s="8"/>
      <c r="K17" s="8"/>
      <c r="L17" s="8"/>
      <c r="M17" s="8"/>
      <c r="N17" s="8"/>
      <c r="O17" s="8"/>
      <c r="P17" s="8"/>
      <c r="Q17" s="8"/>
      <c r="R17" s="8"/>
      <c r="S17" s="8"/>
    </row>
    <row r="18" spans="1:20" ht="35" customHeight="1" x14ac:dyDescent="0.2">
      <c r="A18" s="208" t="s">
        <v>650</v>
      </c>
      <c r="B18" s="208"/>
      <c r="C18" s="208"/>
      <c r="D18" s="208"/>
      <c r="E18" s="208"/>
      <c r="F18" s="208"/>
      <c r="G18" s="208"/>
      <c r="H18" s="208"/>
      <c r="I18" s="208"/>
      <c r="J18" s="8"/>
      <c r="K18" s="8"/>
      <c r="L18" s="8"/>
      <c r="M18" s="8"/>
      <c r="N18" s="8"/>
      <c r="O18" s="8"/>
      <c r="P18" s="8"/>
      <c r="Q18" s="8"/>
      <c r="R18" s="8"/>
      <c r="S18" s="8"/>
    </row>
    <row r="19" spans="1:20" ht="35" customHeight="1" x14ac:dyDescent="0.2">
      <c r="A19" s="208" t="s">
        <v>265</v>
      </c>
      <c r="B19" s="208"/>
      <c r="C19" s="208"/>
      <c r="D19" s="208"/>
      <c r="E19" s="208"/>
      <c r="F19" s="208"/>
      <c r="G19" s="208"/>
      <c r="H19" s="208"/>
      <c r="I19" s="208"/>
      <c r="J19" s="8"/>
      <c r="K19" s="8"/>
      <c r="L19" s="8"/>
      <c r="M19" s="8"/>
      <c r="N19" s="8"/>
      <c r="O19" s="8"/>
      <c r="P19" s="8"/>
      <c r="Q19" s="8"/>
      <c r="R19" s="8"/>
      <c r="S19" s="8"/>
    </row>
    <row r="20" spans="1:20" ht="16" customHeight="1" thickBot="1" x14ac:dyDescent="0.25">
      <c r="A20" s="8"/>
      <c r="B20" s="8"/>
      <c r="C20" s="8"/>
      <c r="D20" s="8"/>
      <c r="E20" s="8"/>
      <c r="F20" s="8"/>
      <c r="G20" s="8"/>
    </row>
    <row r="21" spans="1:20" ht="16" customHeight="1" thickBot="1" x14ac:dyDescent="0.25">
      <c r="A21" s="2"/>
      <c r="B21" s="149">
        <f t="shared" ref="B21:S21" si="0">EDATE(START_DATE,B22)</f>
        <v>46235</v>
      </c>
      <c r="C21" s="149">
        <f t="shared" si="0"/>
        <v>46266</v>
      </c>
      <c r="D21" s="149">
        <f t="shared" si="0"/>
        <v>46296</v>
      </c>
      <c r="E21" s="149">
        <f t="shared" si="0"/>
        <v>46327</v>
      </c>
      <c r="F21" s="149">
        <f t="shared" si="0"/>
        <v>46357</v>
      </c>
      <c r="G21" s="149">
        <f t="shared" si="0"/>
        <v>46388</v>
      </c>
      <c r="H21" s="149">
        <f t="shared" si="0"/>
        <v>46419</v>
      </c>
      <c r="I21" s="149">
        <f t="shared" si="0"/>
        <v>46447</v>
      </c>
      <c r="J21" s="149">
        <f t="shared" si="0"/>
        <v>46478</v>
      </c>
      <c r="K21" s="149">
        <f t="shared" si="0"/>
        <v>46508</v>
      </c>
      <c r="L21" s="149">
        <f t="shared" si="0"/>
        <v>46539</v>
      </c>
      <c r="M21" s="149">
        <f t="shared" si="0"/>
        <v>46569</v>
      </c>
      <c r="N21" s="149">
        <f t="shared" si="0"/>
        <v>46600</v>
      </c>
      <c r="O21" s="149">
        <f t="shared" si="0"/>
        <v>46631</v>
      </c>
      <c r="P21" s="149">
        <f t="shared" si="0"/>
        <v>46661</v>
      </c>
      <c r="Q21" s="149">
        <f t="shared" si="0"/>
        <v>46692</v>
      </c>
      <c r="R21" s="149">
        <f t="shared" si="0"/>
        <v>46722</v>
      </c>
      <c r="S21" s="149">
        <f t="shared" si="0"/>
        <v>46753</v>
      </c>
      <c r="T21" s="149" t="s">
        <v>168</v>
      </c>
    </row>
    <row r="22" spans="1:20" ht="16" customHeight="1" thickBot="1" x14ac:dyDescent="0.25">
      <c r="A22" s="2" t="s">
        <v>36</v>
      </c>
      <c r="B22" s="106">
        <v>1</v>
      </c>
      <c r="C22" s="106">
        <v>2</v>
      </c>
      <c r="D22" s="106">
        <v>3</v>
      </c>
      <c r="E22" s="106">
        <v>4</v>
      </c>
      <c r="F22" s="106">
        <v>5</v>
      </c>
      <c r="G22" s="106">
        <v>6</v>
      </c>
      <c r="H22" s="106">
        <v>7</v>
      </c>
      <c r="I22" s="106">
        <v>8</v>
      </c>
      <c r="J22" s="106">
        <v>9</v>
      </c>
      <c r="K22" s="106">
        <v>10</v>
      </c>
      <c r="L22" s="106">
        <v>11</v>
      </c>
      <c r="M22" s="106">
        <v>12</v>
      </c>
      <c r="N22" s="106">
        <v>13</v>
      </c>
      <c r="O22" s="106">
        <v>14</v>
      </c>
      <c r="P22" s="106">
        <v>15</v>
      </c>
      <c r="Q22" s="106">
        <v>16</v>
      </c>
      <c r="R22" s="106">
        <v>17</v>
      </c>
      <c r="S22" s="106">
        <v>18</v>
      </c>
      <c r="T22" s="144"/>
    </row>
    <row r="23" spans="1:20" ht="16" customHeight="1" thickBot="1" x14ac:dyDescent="0.25">
      <c r="A23" s="213"/>
      <c r="B23" s="213"/>
      <c r="C23" s="213"/>
      <c r="D23" s="213"/>
      <c r="E23" s="213"/>
      <c r="F23" s="213"/>
      <c r="G23" s="213"/>
      <c r="H23" s="213"/>
      <c r="I23" s="213"/>
      <c r="J23" s="210"/>
      <c r="K23" s="210"/>
      <c r="L23" s="210"/>
      <c r="M23" s="210"/>
      <c r="N23" s="210"/>
      <c r="O23" s="210"/>
      <c r="P23" s="210"/>
      <c r="Q23" s="210"/>
      <c r="R23" s="210"/>
      <c r="S23" s="210"/>
      <c r="T23" s="210"/>
    </row>
    <row r="24" spans="1:20" ht="16" customHeight="1" thickBot="1" x14ac:dyDescent="0.25">
      <c r="A24" s="260" t="s">
        <v>144</v>
      </c>
      <c r="B24" s="260"/>
      <c r="C24" s="260"/>
      <c r="D24" s="260"/>
      <c r="E24" s="260"/>
      <c r="F24" s="260"/>
      <c r="G24" s="260"/>
      <c r="H24" s="260"/>
      <c r="I24" s="260"/>
      <c r="J24" s="210"/>
      <c r="K24" s="210"/>
      <c r="L24" s="210"/>
      <c r="M24" s="210"/>
      <c r="N24" s="210"/>
      <c r="O24" s="210"/>
      <c r="P24" s="210"/>
      <c r="Q24" s="210"/>
      <c r="R24" s="210"/>
      <c r="S24" s="210"/>
      <c r="T24" s="210"/>
    </row>
    <row r="25" spans="1:20" ht="16" customHeight="1" thickBot="1" x14ac:dyDescent="0.25">
      <c r="A25" s="267" t="s">
        <v>143</v>
      </c>
      <c r="B25" s="267"/>
      <c r="C25" s="267"/>
      <c r="D25" s="267"/>
      <c r="E25" s="267"/>
      <c r="F25" s="267"/>
      <c r="G25" s="267"/>
      <c r="H25" s="267"/>
      <c r="I25" s="267"/>
      <c r="J25" s="227"/>
      <c r="K25" s="227"/>
      <c r="L25" s="227"/>
      <c r="M25" s="227"/>
      <c r="N25" s="227"/>
      <c r="O25" s="227"/>
      <c r="P25" s="227"/>
      <c r="Q25" s="227"/>
      <c r="R25" s="227"/>
      <c r="S25" s="227"/>
      <c r="T25" s="227"/>
    </row>
    <row r="26" spans="1:20" ht="35" thickBot="1" x14ac:dyDescent="0.25">
      <c r="A26" s="169" t="s">
        <v>48</v>
      </c>
      <c r="B26" s="263"/>
      <c r="C26" s="264"/>
      <c r="D26" s="264"/>
      <c r="E26" s="264"/>
      <c r="F26" s="264"/>
      <c r="G26" s="264"/>
      <c r="H26" s="264"/>
      <c r="I26" s="264"/>
      <c r="J26" s="264"/>
      <c r="K26" s="264"/>
      <c r="L26" s="264"/>
      <c r="M26" s="264"/>
      <c r="N26" s="264"/>
      <c r="O26" s="264"/>
      <c r="P26" s="264"/>
      <c r="Q26" s="264"/>
      <c r="R26" s="264"/>
      <c r="S26" s="265"/>
      <c r="T26" s="144"/>
    </row>
    <row r="27" spans="1:20" ht="16" customHeight="1" thickBot="1" x14ac:dyDescent="0.25">
      <c r="A27" s="17" t="s">
        <v>0</v>
      </c>
      <c r="B27" s="170">
        <v>0</v>
      </c>
      <c r="C27" s="170">
        <v>0</v>
      </c>
      <c r="D27" s="170">
        <v>0</v>
      </c>
      <c r="E27" s="170">
        <v>0</v>
      </c>
      <c r="F27" s="170">
        <v>0</v>
      </c>
      <c r="G27" s="170">
        <v>0</v>
      </c>
      <c r="H27" s="170">
        <v>0</v>
      </c>
      <c r="I27" s="170">
        <v>0</v>
      </c>
      <c r="J27" s="170">
        <v>0</v>
      </c>
      <c r="K27" s="170">
        <v>0</v>
      </c>
      <c r="L27" s="170">
        <v>0</v>
      </c>
      <c r="M27" s="170">
        <v>0</v>
      </c>
      <c r="N27" s="170">
        <v>0</v>
      </c>
      <c r="O27" s="170">
        <v>0</v>
      </c>
      <c r="P27" s="170">
        <v>0</v>
      </c>
      <c r="Q27" s="170">
        <v>0</v>
      </c>
      <c r="R27" s="170">
        <v>0</v>
      </c>
      <c r="S27" s="170">
        <v>0</v>
      </c>
      <c r="T27" s="144"/>
    </row>
    <row r="28" spans="1:20" ht="16" customHeight="1" thickBot="1" x14ac:dyDescent="0.25">
      <c r="A28" s="17" t="s">
        <v>1</v>
      </c>
      <c r="B28" s="170">
        <v>0</v>
      </c>
      <c r="C28" s="170">
        <v>0</v>
      </c>
      <c r="D28" s="170">
        <v>0</v>
      </c>
      <c r="E28" s="170">
        <v>0</v>
      </c>
      <c r="F28" s="170">
        <v>0</v>
      </c>
      <c r="G28" s="170">
        <v>0</v>
      </c>
      <c r="H28" s="170">
        <v>0</v>
      </c>
      <c r="I28" s="170">
        <v>0</v>
      </c>
      <c r="J28" s="170">
        <v>0</v>
      </c>
      <c r="K28" s="170">
        <v>0</v>
      </c>
      <c r="L28" s="170">
        <v>0</v>
      </c>
      <c r="M28" s="170">
        <v>0</v>
      </c>
      <c r="N28" s="170">
        <v>0</v>
      </c>
      <c r="O28" s="170">
        <v>0</v>
      </c>
      <c r="P28" s="170">
        <v>0</v>
      </c>
      <c r="Q28" s="170">
        <v>0</v>
      </c>
      <c r="R28" s="170">
        <v>0</v>
      </c>
      <c r="S28" s="170">
        <v>0</v>
      </c>
      <c r="T28" s="144"/>
    </row>
    <row r="29" spans="1:20" ht="16" customHeight="1" thickBot="1" x14ac:dyDescent="0.25">
      <c r="A29" s="17" t="s">
        <v>2</v>
      </c>
      <c r="B29" s="172">
        <f>IF(B28=0,0,B27/B28)</f>
        <v>0</v>
      </c>
      <c r="C29" s="172">
        <f>IF(C28=0,0,C27/C28)</f>
        <v>0</v>
      </c>
      <c r="D29" s="172">
        <f t="shared" ref="D29:Q29" si="1">IF(D28=0,0,D27/D28)</f>
        <v>0</v>
      </c>
      <c r="E29" s="172">
        <f t="shared" si="1"/>
        <v>0</v>
      </c>
      <c r="F29" s="172">
        <f t="shared" si="1"/>
        <v>0</v>
      </c>
      <c r="G29" s="172">
        <f t="shared" si="1"/>
        <v>0</v>
      </c>
      <c r="H29" s="172">
        <f t="shared" si="1"/>
        <v>0</v>
      </c>
      <c r="I29" s="172">
        <f t="shared" si="1"/>
        <v>0</v>
      </c>
      <c r="J29" s="172">
        <f t="shared" ref="J29:K29" si="2">IF(J28=0,0,J27/J28)</f>
        <v>0</v>
      </c>
      <c r="K29" s="172">
        <f t="shared" si="2"/>
        <v>0</v>
      </c>
      <c r="L29" s="172">
        <f t="shared" si="1"/>
        <v>0</v>
      </c>
      <c r="M29" s="172">
        <f t="shared" si="1"/>
        <v>0</v>
      </c>
      <c r="N29" s="172">
        <f t="shared" ref="N29:O29" si="3">IF(N28=0,0,N27/N28)</f>
        <v>0</v>
      </c>
      <c r="O29" s="172">
        <f t="shared" si="3"/>
        <v>0</v>
      </c>
      <c r="P29" s="172">
        <f t="shared" si="1"/>
        <v>0</v>
      </c>
      <c r="Q29" s="172">
        <f t="shared" si="1"/>
        <v>0</v>
      </c>
      <c r="R29" s="172">
        <f t="shared" ref="R29:S29" si="4">IF(R28=0,0,R27/R28)</f>
        <v>0</v>
      </c>
      <c r="S29" s="172">
        <f t="shared" si="4"/>
        <v>0</v>
      </c>
      <c r="T29" s="144"/>
    </row>
    <row r="30" spans="1:20" ht="35" thickBot="1" x14ac:dyDescent="0.25">
      <c r="A30" s="169" t="s">
        <v>49</v>
      </c>
      <c r="B30" s="263"/>
      <c r="C30" s="264"/>
      <c r="D30" s="264"/>
      <c r="E30" s="264"/>
      <c r="F30" s="264"/>
      <c r="G30" s="264"/>
      <c r="H30" s="264"/>
      <c r="I30" s="264"/>
      <c r="J30" s="264"/>
      <c r="K30" s="264"/>
      <c r="L30" s="264"/>
      <c r="M30" s="264"/>
      <c r="N30" s="264"/>
      <c r="O30" s="264"/>
      <c r="P30" s="264"/>
      <c r="Q30" s="264"/>
      <c r="R30" s="264"/>
      <c r="S30" s="265"/>
      <c r="T30" s="144"/>
    </row>
    <row r="31" spans="1:20" ht="16" customHeight="1" thickBot="1" x14ac:dyDescent="0.25">
      <c r="A31" s="17" t="s">
        <v>0</v>
      </c>
      <c r="B31" s="170">
        <v>0</v>
      </c>
      <c r="C31" s="170">
        <v>0</v>
      </c>
      <c r="D31" s="170">
        <v>0</v>
      </c>
      <c r="E31" s="170">
        <v>0</v>
      </c>
      <c r="F31" s="153">
        <v>0</v>
      </c>
      <c r="G31" s="153">
        <v>0</v>
      </c>
      <c r="H31" s="153">
        <v>0</v>
      </c>
      <c r="I31" s="153">
        <v>0</v>
      </c>
      <c r="J31" s="153">
        <v>0</v>
      </c>
      <c r="K31" s="153">
        <v>0</v>
      </c>
      <c r="L31" s="153">
        <v>0</v>
      </c>
      <c r="M31" s="153">
        <v>0</v>
      </c>
      <c r="N31" s="153">
        <v>0</v>
      </c>
      <c r="O31" s="153">
        <v>0</v>
      </c>
      <c r="P31" s="153">
        <v>0</v>
      </c>
      <c r="Q31" s="153">
        <v>0</v>
      </c>
      <c r="R31" s="153">
        <v>0</v>
      </c>
      <c r="S31" s="153">
        <v>0</v>
      </c>
      <c r="T31" s="144"/>
    </row>
    <row r="32" spans="1:20" ht="16" customHeight="1" thickBot="1" x14ac:dyDescent="0.25">
      <c r="A32" s="17" t="s">
        <v>1</v>
      </c>
      <c r="B32" s="153">
        <v>0</v>
      </c>
      <c r="C32" s="153">
        <v>0</v>
      </c>
      <c r="D32" s="153">
        <v>0</v>
      </c>
      <c r="E32" s="153">
        <v>0</v>
      </c>
      <c r="F32" s="153">
        <v>0</v>
      </c>
      <c r="G32" s="153">
        <v>0</v>
      </c>
      <c r="H32" s="153">
        <v>0</v>
      </c>
      <c r="I32" s="153">
        <v>0</v>
      </c>
      <c r="J32" s="153">
        <v>0</v>
      </c>
      <c r="K32" s="153">
        <v>0</v>
      </c>
      <c r="L32" s="153">
        <v>0</v>
      </c>
      <c r="M32" s="153">
        <v>0</v>
      </c>
      <c r="N32" s="153">
        <v>0</v>
      </c>
      <c r="O32" s="153">
        <v>0</v>
      </c>
      <c r="P32" s="153">
        <v>0</v>
      </c>
      <c r="Q32" s="153">
        <v>0</v>
      </c>
      <c r="R32" s="153">
        <v>0</v>
      </c>
      <c r="S32" s="153">
        <v>0</v>
      </c>
      <c r="T32" s="144"/>
    </row>
    <row r="33" spans="1:20" ht="16" customHeight="1" thickBot="1" x14ac:dyDescent="0.25">
      <c r="A33" s="17" t="s">
        <v>2</v>
      </c>
      <c r="B33" s="172">
        <f>IF(B32=0,0,B31/B32)</f>
        <v>0</v>
      </c>
      <c r="C33" s="172">
        <f>IF(C32=0,0,C31/C32)</f>
        <v>0</v>
      </c>
      <c r="D33" s="172">
        <f t="shared" ref="D33:Q33" si="5">IF(D32=0,0,D31/D32)</f>
        <v>0</v>
      </c>
      <c r="E33" s="172">
        <f t="shared" si="5"/>
        <v>0</v>
      </c>
      <c r="F33" s="172">
        <f t="shared" si="5"/>
        <v>0</v>
      </c>
      <c r="G33" s="172">
        <f t="shared" si="5"/>
        <v>0</v>
      </c>
      <c r="H33" s="172">
        <f t="shared" si="5"/>
        <v>0</v>
      </c>
      <c r="I33" s="172">
        <f t="shared" si="5"/>
        <v>0</v>
      </c>
      <c r="J33" s="172">
        <f t="shared" ref="J33:K33" si="6">IF(J32=0,0,J31/J32)</f>
        <v>0</v>
      </c>
      <c r="K33" s="172">
        <f t="shared" si="6"/>
        <v>0</v>
      </c>
      <c r="L33" s="172">
        <f t="shared" si="5"/>
        <v>0</v>
      </c>
      <c r="M33" s="172">
        <f t="shared" si="5"/>
        <v>0</v>
      </c>
      <c r="N33" s="172">
        <f t="shared" ref="N33:O33" si="7">IF(N32=0,0,N31/N32)</f>
        <v>0</v>
      </c>
      <c r="O33" s="172">
        <f t="shared" si="7"/>
        <v>0</v>
      </c>
      <c r="P33" s="172">
        <f t="shared" si="5"/>
        <v>0</v>
      </c>
      <c r="Q33" s="172">
        <f t="shared" si="5"/>
        <v>0</v>
      </c>
      <c r="R33" s="172">
        <f t="shared" ref="R33:S33" si="8">IF(R32=0,0,R31/R32)</f>
        <v>0</v>
      </c>
      <c r="S33" s="172">
        <f t="shared" si="8"/>
        <v>0</v>
      </c>
      <c r="T33" s="144"/>
    </row>
    <row r="34" spans="1:20" ht="52" thickBot="1" x14ac:dyDescent="0.25">
      <c r="A34" s="169" t="s">
        <v>50</v>
      </c>
      <c r="B34" s="263"/>
      <c r="C34" s="264"/>
      <c r="D34" s="264"/>
      <c r="E34" s="264"/>
      <c r="F34" s="264"/>
      <c r="G34" s="264"/>
      <c r="H34" s="264"/>
      <c r="I34" s="264"/>
      <c r="J34" s="264"/>
      <c r="K34" s="264"/>
      <c r="L34" s="264"/>
      <c r="M34" s="264"/>
      <c r="N34" s="264"/>
      <c r="O34" s="264"/>
      <c r="P34" s="264"/>
      <c r="Q34" s="264"/>
      <c r="R34" s="264"/>
      <c r="S34" s="265"/>
      <c r="T34" s="144"/>
    </row>
    <row r="35" spans="1:20" ht="16" customHeight="1" thickBot="1" x14ac:dyDescent="0.25">
      <c r="A35" s="17" t="s">
        <v>0</v>
      </c>
      <c r="B35" s="170">
        <v>0</v>
      </c>
      <c r="C35" s="170">
        <v>0</v>
      </c>
      <c r="D35" s="170">
        <v>0</v>
      </c>
      <c r="E35" s="170">
        <v>0</v>
      </c>
      <c r="F35" s="153">
        <v>0</v>
      </c>
      <c r="G35" s="153">
        <v>0</v>
      </c>
      <c r="H35" s="153">
        <v>0</v>
      </c>
      <c r="I35" s="153">
        <v>0</v>
      </c>
      <c r="J35" s="153">
        <v>0</v>
      </c>
      <c r="K35" s="153">
        <v>0</v>
      </c>
      <c r="L35" s="153">
        <v>0</v>
      </c>
      <c r="M35" s="153">
        <v>0</v>
      </c>
      <c r="N35" s="153">
        <v>0</v>
      </c>
      <c r="O35" s="153">
        <v>0</v>
      </c>
      <c r="P35" s="153">
        <v>0</v>
      </c>
      <c r="Q35" s="153">
        <v>0</v>
      </c>
      <c r="R35" s="153">
        <v>0</v>
      </c>
      <c r="S35" s="153">
        <v>0</v>
      </c>
      <c r="T35" s="144"/>
    </row>
    <row r="36" spans="1:20" ht="16" customHeight="1" thickBot="1" x14ac:dyDescent="0.25">
      <c r="A36" s="17" t="s">
        <v>1</v>
      </c>
      <c r="B36" s="153">
        <v>0</v>
      </c>
      <c r="C36" s="153">
        <v>0</v>
      </c>
      <c r="D36" s="153">
        <v>0</v>
      </c>
      <c r="E36" s="153">
        <v>0</v>
      </c>
      <c r="F36" s="153">
        <v>0</v>
      </c>
      <c r="G36" s="153">
        <v>0</v>
      </c>
      <c r="H36" s="153">
        <v>0</v>
      </c>
      <c r="I36" s="153">
        <v>0</v>
      </c>
      <c r="J36" s="153">
        <v>0</v>
      </c>
      <c r="K36" s="153">
        <v>0</v>
      </c>
      <c r="L36" s="153">
        <v>0</v>
      </c>
      <c r="M36" s="153">
        <v>0</v>
      </c>
      <c r="N36" s="153">
        <v>0</v>
      </c>
      <c r="O36" s="153">
        <v>0</v>
      </c>
      <c r="P36" s="153">
        <v>0</v>
      </c>
      <c r="Q36" s="153">
        <v>0</v>
      </c>
      <c r="R36" s="153">
        <v>0</v>
      </c>
      <c r="S36" s="153">
        <v>0</v>
      </c>
      <c r="T36" s="144"/>
    </row>
    <row r="37" spans="1:20" ht="16" customHeight="1" thickBot="1" x14ac:dyDescent="0.25">
      <c r="A37" s="17" t="s">
        <v>2</v>
      </c>
      <c r="B37" s="172">
        <f>IF(B36=0,0,B35/B36)</f>
        <v>0</v>
      </c>
      <c r="C37" s="172">
        <f>IF(C36=0,0,C35/C36)</f>
        <v>0</v>
      </c>
      <c r="D37" s="172">
        <f t="shared" ref="D37:Q37" si="9">IF(D36=0,0,D35/D36)</f>
        <v>0</v>
      </c>
      <c r="E37" s="172">
        <f t="shared" si="9"/>
        <v>0</v>
      </c>
      <c r="F37" s="172">
        <f t="shared" si="9"/>
        <v>0</v>
      </c>
      <c r="G37" s="172">
        <f t="shared" si="9"/>
        <v>0</v>
      </c>
      <c r="H37" s="172">
        <f t="shared" si="9"/>
        <v>0</v>
      </c>
      <c r="I37" s="172">
        <f t="shared" si="9"/>
        <v>0</v>
      </c>
      <c r="J37" s="172">
        <f t="shared" ref="J37:K37" si="10">IF(J36=0,0,J35/J36)</f>
        <v>0</v>
      </c>
      <c r="K37" s="172">
        <f t="shared" si="10"/>
        <v>0</v>
      </c>
      <c r="L37" s="172">
        <f t="shared" si="9"/>
        <v>0</v>
      </c>
      <c r="M37" s="172">
        <f t="shared" si="9"/>
        <v>0</v>
      </c>
      <c r="N37" s="172">
        <f t="shared" ref="N37:O37" si="11">IF(N36=0,0,N35/N36)</f>
        <v>0</v>
      </c>
      <c r="O37" s="172">
        <f t="shared" si="11"/>
        <v>0</v>
      </c>
      <c r="P37" s="172">
        <f t="shared" si="9"/>
        <v>0</v>
      </c>
      <c r="Q37" s="172">
        <f t="shared" si="9"/>
        <v>0</v>
      </c>
      <c r="R37" s="172">
        <f t="shared" ref="R37:S37" si="12">IF(R36=0,0,R35/R36)</f>
        <v>0</v>
      </c>
      <c r="S37" s="172">
        <f t="shared" si="12"/>
        <v>0</v>
      </c>
      <c r="T37" s="144"/>
    </row>
    <row r="38" spans="1:20" ht="35" thickBot="1" x14ac:dyDescent="0.25">
      <c r="A38" s="169" t="s">
        <v>51</v>
      </c>
      <c r="B38" s="263"/>
      <c r="C38" s="264"/>
      <c r="D38" s="264"/>
      <c r="E38" s="264"/>
      <c r="F38" s="264"/>
      <c r="G38" s="264"/>
      <c r="H38" s="264"/>
      <c r="I38" s="264"/>
      <c r="J38" s="264"/>
      <c r="K38" s="264"/>
      <c r="L38" s="264"/>
      <c r="M38" s="264"/>
      <c r="N38" s="264"/>
      <c r="O38" s="264"/>
      <c r="P38" s="264"/>
      <c r="Q38" s="264"/>
      <c r="R38" s="264"/>
      <c r="S38" s="265"/>
      <c r="T38" s="144"/>
    </row>
    <row r="39" spans="1:20" ht="16" customHeight="1" thickBot="1" x14ac:dyDescent="0.25">
      <c r="A39" s="17" t="s">
        <v>0</v>
      </c>
      <c r="B39" s="170">
        <v>0</v>
      </c>
      <c r="C39" s="170">
        <v>0</v>
      </c>
      <c r="D39" s="170">
        <v>0</v>
      </c>
      <c r="E39" s="170">
        <v>0</v>
      </c>
      <c r="F39" s="153">
        <v>0</v>
      </c>
      <c r="G39" s="153">
        <v>0</v>
      </c>
      <c r="H39" s="153">
        <v>0</v>
      </c>
      <c r="I39" s="153">
        <v>0</v>
      </c>
      <c r="J39" s="153">
        <v>0</v>
      </c>
      <c r="K39" s="153">
        <v>0</v>
      </c>
      <c r="L39" s="153">
        <v>0</v>
      </c>
      <c r="M39" s="153">
        <v>0</v>
      </c>
      <c r="N39" s="153">
        <v>0</v>
      </c>
      <c r="O39" s="153">
        <v>0</v>
      </c>
      <c r="P39" s="153">
        <v>0</v>
      </c>
      <c r="Q39" s="153">
        <v>0</v>
      </c>
      <c r="R39" s="153">
        <v>0</v>
      </c>
      <c r="S39" s="153">
        <v>0</v>
      </c>
      <c r="T39" s="144"/>
    </row>
    <row r="40" spans="1:20" ht="16" customHeight="1" thickBot="1" x14ac:dyDescent="0.25">
      <c r="A40" s="17" t="s">
        <v>1</v>
      </c>
      <c r="B40" s="153">
        <v>0</v>
      </c>
      <c r="C40" s="153">
        <v>0</v>
      </c>
      <c r="D40" s="153">
        <v>0</v>
      </c>
      <c r="E40" s="153">
        <v>0</v>
      </c>
      <c r="F40" s="153">
        <v>0</v>
      </c>
      <c r="G40" s="153">
        <v>0</v>
      </c>
      <c r="H40" s="153">
        <v>0</v>
      </c>
      <c r="I40" s="153">
        <v>0</v>
      </c>
      <c r="J40" s="153">
        <v>0</v>
      </c>
      <c r="K40" s="153">
        <v>0</v>
      </c>
      <c r="L40" s="153">
        <v>0</v>
      </c>
      <c r="M40" s="153">
        <v>0</v>
      </c>
      <c r="N40" s="153">
        <v>0</v>
      </c>
      <c r="O40" s="153">
        <v>0</v>
      </c>
      <c r="P40" s="153">
        <v>0</v>
      </c>
      <c r="Q40" s="153">
        <v>0</v>
      </c>
      <c r="R40" s="153">
        <v>0</v>
      </c>
      <c r="S40" s="153">
        <v>0</v>
      </c>
      <c r="T40" s="144"/>
    </row>
    <row r="41" spans="1:20" ht="16" customHeight="1" thickBot="1" x14ac:dyDescent="0.25">
      <c r="A41" s="17" t="s">
        <v>2</v>
      </c>
      <c r="B41" s="172">
        <f>IF(B40=0,0,B39/B40)</f>
        <v>0</v>
      </c>
      <c r="C41" s="172">
        <f>IF(C40=0,0,C39/C40)</f>
        <v>0</v>
      </c>
      <c r="D41" s="172">
        <f t="shared" ref="D41:Q41" si="13">IF(D40=0,0,D39/D40)</f>
        <v>0</v>
      </c>
      <c r="E41" s="172">
        <f t="shared" si="13"/>
        <v>0</v>
      </c>
      <c r="F41" s="172">
        <f t="shared" si="13"/>
        <v>0</v>
      </c>
      <c r="G41" s="172">
        <f t="shared" si="13"/>
        <v>0</v>
      </c>
      <c r="H41" s="172">
        <f t="shared" si="13"/>
        <v>0</v>
      </c>
      <c r="I41" s="172">
        <f t="shared" si="13"/>
        <v>0</v>
      </c>
      <c r="J41" s="172">
        <f t="shared" ref="J41:K41" si="14">IF(J40=0,0,J39/J40)</f>
        <v>0</v>
      </c>
      <c r="K41" s="172">
        <f t="shared" si="14"/>
        <v>0</v>
      </c>
      <c r="L41" s="172">
        <f t="shared" si="13"/>
        <v>0</v>
      </c>
      <c r="M41" s="172">
        <f t="shared" si="13"/>
        <v>0</v>
      </c>
      <c r="N41" s="172">
        <f t="shared" ref="N41:O41" si="15">IF(N40=0,0,N39/N40)</f>
        <v>0</v>
      </c>
      <c r="O41" s="172">
        <f t="shared" si="15"/>
        <v>0</v>
      </c>
      <c r="P41" s="172">
        <f t="shared" si="13"/>
        <v>0</v>
      </c>
      <c r="Q41" s="172">
        <f t="shared" si="13"/>
        <v>0</v>
      </c>
      <c r="R41" s="172">
        <f t="shared" ref="R41:S41" si="16">IF(R40=0,0,R39/R40)</f>
        <v>0</v>
      </c>
      <c r="S41" s="172">
        <f t="shared" si="16"/>
        <v>0</v>
      </c>
      <c r="T41" s="144"/>
    </row>
    <row r="42" spans="1:20" ht="35" thickBot="1" x14ac:dyDescent="0.25">
      <c r="A42" s="169" t="s">
        <v>52</v>
      </c>
      <c r="B42" s="263"/>
      <c r="C42" s="264"/>
      <c r="D42" s="264"/>
      <c r="E42" s="264"/>
      <c r="F42" s="264"/>
      <c r="G42" s="264"/>
      <c r="H42" s="264"/>
      <c r="I42" s="264"/>
      <c r="J42" s="264"/>
      <c r="K42" s="264"/>
      <c r="L42" s="264"/>
      <c r="M42" s="264"/>
      <c r="N42" s="264"/>
      <c r="O42" s="264"/>
      <c r="P42" s="264"/>
      <c r="Q42" s="264"/>
      <c r="R42" s="264"/>
      <c r="S42" s="265"/>
      <c r="T42" s="144"/>
    </row>
    <row r="43" spans="1:20" ht="16" customHeight="1" thickBot="1" x14ac:dyDescent="0.25">
      <c r="A43" s="17" t="s">
        <v>0</v>
      </c>
      <c r="B43" s="170">
        <v>0</v>
      </c>
      <c r="C43" s="170">
        <v>0</v>
      </c>
      <c r="D43" s="170">
        <v>0</v>
      </c>
      <c r="E43" s="170">
        <v>0</v>
      </c>
      <c r="F43" s="153">
        <v>0</v>
      </c>
      <c r="G43" s="153">
        <v>0</v>
      </c>
      <c r="H43" s="153">
        <v>0</v>
      </c>
      <c r="I43" s="153">
        <v>0</v>
      </c>
      <c r="J43" s="153">
        <v>0</v>
      </c>
      <c r="K43" s="153">
        <v>0</v>
      </c>
      <c r="L43" s="153">
        <v>0</v>
      </c>
      <c r="M43" s="153">
        <v>0</v>
      </c>
      <c r="N43" s="153">
        <v>0</v>
      </c>
      <c r="O43" s="153">
        <v>0</v>
      </c>
      <c r="P43" s="153">
        <v>0</v>
      </c>
      <c r="Q43" s="153">
        <v>0</v>
      </c>
      <c r="R43" s="153">
        <v>0</v>
      </c>
      <c r="S43" s="153">
        <v>0</v>
      </c>
      <c r="T43" s="144"/>
    </row>
    <row r="44" spans="1:20" ht="16" customHeight="1" thickBot="1" x14ac:dyDescent="0.25">
      <c r="A44" s="17" t="s">
        <v>1</v>
      </c>
      <c r="B44" s="153">
        <v>0</v>
      </c>
      <c r="C44" s="153">
        <v>0</v>
      </c>
      <c r="D44" s="153">
        <v>0</v>
      </c>
      <c r="E44" s="153">
        <v>0</v>
      </c>
      <c r="F44" s="153">
        <v>0</v>
      </c>
      <c r="G44" s="153">
        <v>0</v>
      </c>
      <c r="H44" s="153">
        <v>0</v>
      </c>
      <c r="I44" s="153">
        <v>0</v>
      </c>
      <c r="J44" s="153">
        <v>0</v>
      </c>
      <c r="K44" s="153">
        <v>0</v>
      </c>
      <c r="L44" s="153">
        <v>0</v>
      </c>
      <c r="M44" s="153">
        <v>0</v>
      </c>
      <c r="N44" s="153">
        <v>0</v>
      </c>
      <c r="O44" s="153">
        <v>0</v>
      </c>
      <c r="P44" s="153">
        <v>0</v>
      </c>
      <c r="Q44" s="153">
        <v>0</v>
      </c>
      <c r="R44" s="153">
        <v>0</v>
      </c>
      <c r="S44" s="153">
        <v>0</v>
      </c>
      <c r="T44" s="144"/>
    </row>
    <row r="45" spans="1:20" ht="16" customHeight="1" thickBot="1" x14ac:dyDescent="0.25">
      <c r="A45" s="17" t="s">
        <v>2</v>
      </c>
      <c r="B45" s="172">
        <f>IF(B44=0,0,B43/B44)</f>
        <v>0</v>
      </c>
      <c r="C45" s="172">
        <f>IF(C44=0,0,C43/C44)</f>
        <v>0</v>
      </c>
      <c r="D45" s="172">
        <f t="shared" ref="D45:Q45" si="17">IF(D44=0,0,D43/D44)</f>
        <v>0</v>
      </c>
      <c r="E45" s="172">
        <f t="shared" si="17"/>
        <v>0</v>
      </c>
      <c r="F45" s="172">
        <f t="shared" si="17"/>
        <v>0</v>
      </c>
      <c r="G45" s="172">
        <f t="shared" si="17"/>
        <v>0</v>
      </c>
      <c r="H45" s="172">
        <f t="shared" si="17"/>
        <v>0</v>
      </c>
      <c r="I45" s="172">
        <f t="shared" si="17"/>
        <v>0</v>
      </c>
      <c r="J45" s="172">
        <f t="shared" ref="J45:K45" si="18">IF(J44=0,0,J43/J44)</f>
        <v>0</v>
      </c>
      <c r="K45" s="172">
        <f t="shared" si="18"/>
        <v>0</v>
      </c>
      <c r="L45" s="172">
        <f t="shared" si="17"/>
        <v>0</v>
      </c>
      <c r="M45" s="172">
        <f t="shared" si="17"/>
        <v>0</v>
      </c>
      <c r="N45" s="172">
        <f t="shared" ref="N45:O45" si="19">IF(N44=0,0,N43/N44)</f>
        <v>0</v>
      </c>
      <c r="O45" s="172">
        <f t="shared" si="19"/>
        <v>0</v>
      </c>
      <c r="P45" s="172">
        <f t="shared" si="17"/>
        <v>0</v>
      </c>
      <c r="Q45" s="172">
        <f t="shared" si="17"/>
        <v>0</v>
      </c>
      <c r="R45" s="172">
        <f t="shared" ref="R45:S45" si="20">IF(R44=0,0,R43/R44)</f>
        <v>0</v>
      </c>
      <c r="S45" s="172">
        <f t="shared" si="20"/>
        <v>0</v>
      </c>
      <c r="T45" s="144"/>
    </row>
    <row r="46" spans="1:20" ht="16" customHeight="1" thickBot="1" x14ac:dyDescent="0.25">
      <c r="A46" s="169" t="s">
        <v>53</v>
      </c>
      <c r="B46" s="263"/>
      <c r="C46" s="264"/>
      <c r="D46" s="264"/>
      <c r="E46" s="264"/>
      <c r="F46" s="264"/>
      <c r="G46" s="264"/>
      <c r="H46" s="264"/>
      <c r="I46" s="264"/>
      <c r="J46" s="264"/>
      <c r="K46" s="264"/>
      <c r="L46" s="264"/>
      <c r="M46" s="264"/>
      <c r="N46" s="264"/>
      <c r="O46" s="264"/>
      <c r="P46" s="264"/>
      <c r="Q46" s="264"/>
      <c r="R46" s="264"/>
      <c r="S46" s="265"/>
      <c r="T46" s="144"/>
    </row>
    <row r="47" spans="1:20" ht="16" customHeight="1" thickBot="1" x14ac:dyDescent="0.25">
      <c r="A47" s="17" t="s">
        <v>0</v>
      </c>
      <c r="B47" s="170">
        <v>0</v>
      </c>
      <c r="C47" s="170">
        <v>0</v>
      </c>
      <c r="D47" s="170">
        <v>0</v>
      </c>
      <c r="E47" s="170">
        <v>0</v>
      </c>
      <c r="F47" s="153">
        <v>0</v>
      </c>
      <c r="G47" s="153">
        <v>0</v>
      </c>
      <c r="H47" s="153">
        <v>0</v>
      </c>
      <c r="I47" s="153">
        <v>0</v>
      </c>
      <c r="J47" s="153">
        <v>0</v>
      </c>
      <c r="K47" s="153">
        <v>0</v>
      </c>
      <c r="L47" s="153">
        <v>0</v>
      </c>
      <c r="M47" s="153">
        <v>0</v>
      </c>
      <c r="N47" s="153">
        <v>0</v>
      </c>
      <c r="O47" s="153">
        <v>0</v>
      </c>
      <c r="P47" s="153">
        <v>0</v>
      </c>
      <c r="Q47" s="153">
        <v>0</v>
      </c>
      <c r="R47" s="153">
        <v>0</v>
      </c>
      <c r="S47" s="153">
        <v>0</v>
      </c>
      <c r="T47" s="144"/>
    </row>
    <row r="48" spans="1:20" ht="16" customHeight="1" thickBot="1" x14ac:dyDescent="0.25">
      <c r="A48" s="17" t="s">
        <v>1</v>
      </c>
      <c r="B48" s="153">
        <v>0</v>
      </c>
      <c r="C48" s="153">
        <v>0</v>
      </c>
      <c r="D48" s="153">
        <v>0</v>
      </c>
      <c r="E48" s="153">
        <v>0</v>
      </c>
      <c r="F48" s="153">
        <v>0</v>
      </c>
      <c r="G48" s="153">
        <v>0</v>
      </c>
      <c r="H48" s="153">
        <v>0</v>
      </c>
      <c r="I48" s="153">
        <v>0</v>
      </c>
      <c r="J48" s="153">
        <v>0</v>
      </c>
      <c r="K48" s="153">
        <v>0</v>
      </c>
      <c r="L48" s="153">
        <v>0</v>
      </c>
      <c r="M48" s="153">
        <v>0</v>
      </c>
      <c r="N48" s="153">
        <v>0</v>
      </c>
      <c r="O48" s="153">
        <v>0</v>
      </c>
      <c r="P48" s="153">
        <v>0</v>
      </c>
      <c r="Q48" s="153">
        <v>0</v>
      </c>
      <c r="R48" s="153">
        <v>0</v>
      </c>
      <c r="S48" s="153">
        <v>0</v>
      </c>
      <c r="T48" s="144"/>
    </row>
    <row r="49" spans="1:20" ht="16" customHeight="1" thickBot="1" x14ac:dyDescent="0.25">
      <c r="A49" s="17" t="s">
        <v>2</v>
      </c>
      <c r="B49" s="172">
        <f>IF(B48=0,0,B47/B48)</f>
        <v>0</v>
      </c>
      <c r="C49" s="172">
        <f>IF(C48=0,0,C47/C48)</f>
        <v>0</v>
      </c>
      <c r="D49" s="172">
        <f t="shared" ref="D49:Q49" si="21">IF(D48=0,0,D47/D48)</f>
        <v>0</v>
      </c>
      <c r="E49" s="172">
        <f t="shared" si="21"/>
        <v>0</v>
      </c>
      <c r="F49" s="172">
        <f t="shared" si="21"/>
        <v>0</v>
      </c>
      <c r="G49" s="172">
        <f t="shared" si="21"/>
        <v>0</v>
      </c>
      <c r="H49" s="172">
        <f t="shared" si="21"/>
        <v>0</v>
      </c>
      <c r="I49" s="172">
        <f t="shared" si="21"/>
        <v>0</v>
      </c>
      <c r="J49" s="172">
        <f t="shared" ref="J49:K49" si="22">IF(J48=0,0,J47/J48)</f>
        <v>0</v>
      </c>
      <c r="K49" s="172">
        <f t="shared" si="22"/>
        <v>0</v>
      </c>
      <c r="L49" s="172">
        <f t="shared" si="21"/>
        <v>0</v>
      </c>
      <c r="M49" s="172">
        <f t="shared" si="21"/>
        <v>0</v>
      </c>
      <c r="N49" s="172">
        <f t="shared" ref="N49:O49" si="23">IF(N48=0,0,N47/N48)</f>
        <v>0</v>
      </c>
      <c r="O49" s="172">
        <f t="shared" si="23"/>
        <v>0</v>
      </c>
      <c r="P49" s="172">
        <f t="shared" si="21"/>
        <v>0</v>
      </c>
      <c r="Q49" s="172">
        <f t="shared" si="21"/>
        <v>0</v>
      </c>
      <c r="R49" s="172">
        <f t="shared" ref="R49:S49" si="24">IF(R48=0,0,R47/R48)</f>
        <v>0</v>
      </c>
      <c r="S49" s="172">
        <f t="shared" si="24"/>
        <v>0</v>
      </c>
      <c r="T49" s="144"/>
    </row>
    <row r="50" spans="1:20" ht="35" thickBot="1" x14ac:dyDescent="0.25">
      <c r="A50" s="169" t="s">
        <v>54</v>
      </c>
      <c r="B50" s="263"/>
      <c r="C50" s="264"/>
      <c r="D50" s="264"/>
      <c r="E50" s="264"/>
      <c r="F50" s="264"/>
      <c r="G50" s="264"/>
      <c r="H50" s="264"/>
      <c r="I50" s="264"/>
      <c r="J50" s="264"/>
      <c r="K50" s="264"/>
      <c r="L50" s="264"/>
      <c r="M50" s="264"/>
      <c r="N50" s="264"/>
      <c r="O50" s="264"/>
      <c r="P50" s="264"/>
      <c r="Q50" s="264"/>
      <c r="R50" s="264"/>
      <c r="S50" s="265"/>
      <c r="T50" s="144"/>
    </row>
    <row r="51" spans="1:20" ht="16" customHeight="1" thickBot="1" x14ac:dyDescent="0.25">
      <c r="A51" s="17" t="s">
        <v>0</v>
      </c>
      <c r="B51" s="170">
        <v>0</v>
      </c>
      <c r="C51" s="170">
        <v>0</v>
      </c>
      <c r="D51" s="170">
        <v>0</v>
      </c>
      <c r="E51" s="170">
        <v>0</v>
      </c>
      <c r="F51" s="153">
        <v>0</v>
      </c>
      <c r="G51" s="153">
        <v>0</v>
      </c>
      <c r="H51" s="153">
        <v>0</v>
      </c>
      <c r="I51" s="153">
        <v>0</v>
      </c>
      <c r="J51" s="153">
        <v>0</v>
      </c>
      <c r="K51" s="153">
        <v>0</v>
      </c>
      <c r="L51" s="153">
        <v>0</v>
      </c>
      <c r="M51" s="153">
        <v>0</v>
      </c>
      <c r="N51" s="153">
        <v>0</v>
      </c>
      <c r="O51" s="153">
        <v>0</v>
      </c>
      <c r="P51" s="153">
        <v>0</v>
      </c>
      <c r="Q51" s="153">
        <v>0</v>
      </c>
      <c r="R51" s="153">
        <v>0</v>
      </c>
      <c r="S51" s="153">
        <v>0</v>
      </c>
      <c r="T51" s="144"/>
    </row>
    <row r="52" spans="1:20" ht="16" customHeight="1" thickBot="1" x14ac:dyDescent="0.25">
      <c r="A52" s="17" t="s">
        <v>1</v>
      </c>
      <c r="B52" s="153">
        <v>0</v>
      </c>
      <c r="C52" s="153">
        <v>0</v>
      </c>
      <c r="D52" s="153">
        <v>0</v>
      </c>
      <c r="E52" s="153">
        <v>0</v>
      </c>
      <c r="F52" s="153">
        <v>0</v>
      </c>
      <c r="G52" s="153">
        <v>0</v>
      </c>
      <c r="H52" s="153">
        <v>0</v>
      </c>
      <c r="I52" s="153">
        <v>0</v>
      </c>
      <c r="J52" s="153">
        <v>0</v>
      </c>
      <c r="K52" s="153">
        <v>0</v>
      </c>
      <c r="L52" s="153">
        <v>0</v>
      </c>
      <c r="M52" s="153">
        <v>0</v>
      </c>
      <c r="N52" s="153">
        <v>0</v>
      </c>
      <c r="O52" s="153">
        <v>0</v>
      </c>
      <c r="P52" s="153">
        <v>0</v>
      </c>
      <c r="Q52" s="153">
        <v>0</v>
      </c>
      <c r="R52" s="153">
        <v>0</v>
      </c>
      <c r="S52" s="153">
        <v>0</v>
      </c>
      <c r="T52" s="144"/>
    </row>
    <row r="53" spans="1:20" ht="16" customHeight="1" thickBot="1" x14ac:dyDescent="0.25">
      <c r="A53" s="17" t="s">
        <v>2</v>
      </c>
      <c r="B53" s="172">
        <f>IF(B52=0,0,B51/B52)</f>
        <v>0</v>
      </c>
      <c r="C53" s="172">
        <f>IF(C52=0,0,C51/C52)</f>
        <v>0</v>
      </c>
      <c r="D53" s="172">
        <f t="shared" ref="D53:Q53" si="25">IF(D52=0,0,D51/D52)</f>
        <v>0</v>
      </c>
      <c r="E53" s="172">
        <f t="shared" si="25"/>
        <v>0</v>
      </c>
      <c r="F53" s="172">
        <f t="shared" si="25"/>
        <v>0</v>
      </c>
      <c r="G53" s="172">
        <f t="shared" si="25"/>
        <v>0</v>
      </c>
      <c r="H53" s="172">
        <f t="shared" si="25"/>
        <v>0</v>
      </c>
      <c r="I53" s="172">
        <f t="shared" si="25"/>
        <v>0</v>
      </c>
      <c r="J53" s="172">
        <f t="shared" ref="J53:K53" si="26">IF(J52=0,0,J51/J52)</f>
        <v>0</v>
      </c>
      <c r="K53" s="172">
        <f t="shared" si="26"/>
        <v>0</v>
      </c>
      <c r="L53" s="172">
        <f t="shared" si="25"/>
        <v>0</v>
      </c>
      <c r="M53" s="172">
        <f t="shared" si="25"/>
        <v>0</v>
      </c>
      <c r="N53" s="172">
        <f t="shared" ref="N53:O53" si="27">IF(N52=0,0,N51/N52)</f>
        <v>0</v>
      </c>
      <c r="O53" s="172">
        <f t="shared" si="27"/>
        <v>0</v>
      </c>
      <c r="P53" s="172">
        <f t="shared" si="25"/>
        <v>0</v>
      </c>
      <c r="Q53" s="172">
        <f t="shared" si="25"/>
        <v>0</v>
      </c>
      <c r="R53" s="172">
        <f t="shared" ref="R53:S53" si="28">IF(R52=0,0,R51/R52)</f>
        <v>0</v>
      </c>
      <c r="S53" s="172">
        <f t="shared" si="28"/>
        <v>0</v>
      </c>
      <c r="T53" s="144"/>
    </row>
    <row r="54" spans="1:20" ht="35" thickBot="1" x14ac:dyDescent="0.25">
      <c r="A54" s="169" t="s">
        <v>55</v>
      </c>
      <c r="B54" s="263"/>
      <c r="C54" s="264"/>
      <c r="D54" s="264"/>
      <c r="E54" s="264"/>
      <c r="F54" s="264"/>
      <c r="G54" s="264"/>
      <c r="H54" s="264"/>
      <c r="I54" s="264"/>
      <c r="J54" s="264"/>
      <c r="K54" s="264"/>
      <c r="L54" s="264"/>
      <c r="M54" s="264"/>
      <c r="N54" s="264"/>
      <c r="O54" s="264"/>
      <c r="P54" s="264"/>
      <c r="Q54" s="264"/>
      <c r="R54" s="264"/>
      <c r="S54" s="265"/>
      <c r="T54" s="144"/>
    </row>
    <row r="55" spans="1:20" ht="16" customHeight="1" thickBot="1" x14ac:dyDescent="0.25">
      <c r="A55" s="17" t="s">
        <v>0</v>
      </c>
      <c r="B55" s="170">
        <v>0</v>
      </c>
      <c r="C55" s="170">
        <v>0</v>
      </c>
      <c r="D55" s="170">
        <v>0</v>
      </c>
      <c r="E55" s="170">
        <v>0</v>
      </c>
      <c r="F55" s="153">
        <v>0</v>
      </c>
      <c r="G55" s="153">
        <v>0</v>
      </c>
      <c r="H55" s="153">
        <v>0</v>
      </c>
      <c r="I55" s="153">
        <v>0</v>
      </c>
      <c r="J55" s="153">
        <v>0</v>
      </c>
      <c r="K55" s="153">
        <v>0</v>
      </c>
      <c r="L55" s="153">
        <v>0</v>
      </c>
      <c r="M55" s="153">
        <v>0</v>
      </c>
      <c r="N55" s="153">
        <v>0</v>
      </c>
      <c r="O55" s="153">
        <v>0</v>
      </c>
      <c r="P55" s="153">
        <v>0</v>
      </c>
      <c r="Q55" s="153">
        <v>0</v>
      </c>
      <c r="R55" s="153">
        <v>0</v>
      </c>
      <c r="S55" s="153">
        <v>0</v>
      </c>
      <c r="T55" s="144"/>
    </row>
    <row r="56" spans="1:20" ht="16" customHeight="1" thickBot="1" x14ac:dyDescent="0.25">
      <c r="A56" s="17" t="s">
        <v>1</v>
      </c>
      <c r="B56" s="153">
        <v>0</v>
      </c>
      <c r="C56" s="153">
        <v>0</v>
      </c>
      <c r="D56" s="153">
        <v>0</v>
      </c>
      <c r="E56" s="153">
        <v>0</v>
      </c>
      <c r="F56" s="153">
        <v>0</v>
      </c>
      <c r="G56" s="153">
        <v>0</v>
      </c>
      <c r="H56" s="153">
        <v>0</v>
      </c>
      <c r="I56" s="153">
        <v>0</v>
      </c>
      <c r="J56" s="153">
        <v>0</v>
      </c>
      <c r="K56" s="153">
        <v>0</v>
      </c>
      <c r="L56" s="153">
        <v>0</v>
      </c>
      <c r="M56" s="153">
        <v>0</v>
      </c>
      <c r="N56" s="153">
        <v>0</v>
      </c>
      <c r="O56" s="153">
        <v>0</v>
      </c>
      <c r="P56" s="153">
        <v>0</v>
      </c>
      <c r="Q56" s="153">
        <v>0</v>
      </c>
      <c r="R56" s="153">
        <v>0</v>
      </c>
      <c r="S56" s="153">
        <v>0</v>
      </c>
      <c r="T56" s="144"/>
    </row>
    <row r="57" spans="1:20" ht="16" customHeight="1" thickBot="1" x14ac:dyDescent="0.25">
      <c r="A57" s="17" t="s">
        <v>2</v>
      </c>
      <c r="B57" s="172">
        <f>IF(B56=0,0,B55/B56)</f>
        <v>0</v>
      </c>
      <c r="C57" s="172">
        <f>IF(C56=0,0,C55/C56)</f>
        <v>0</v>
      </c>
      <c r="D57" s="172">
        <f t="shared" ref="D57:Q57" si="29">IF(D56=0,0,D55/D56)</f>
        <v>0</v>
      </c>
      <c r="E57" s="172">
        <f t="shared" si="29"/>
        <v>0</v>
      </c>
      <c r="F57" s="172">
        <f t="shared" si="29"/>
        <v>0</v>
      </c>
      <c r="G57" s="172">
        <f t="shared" si="29"/>
        <v>0</v>
      </c>
      <c r="H57" s="172">
        <f t="shared" si="29"/>
        <v>0</v>
      </c>
      <c r="I57" s="172">
        <f t="shared" si="29"/>
        <v>0</v>
      </c>
      <c r="J57" s="172">
        <f t="shared" ref="J57:K57" si="30">IF(J56=0,0,J55/J56)</f>
        <v>0</v>
      </c>
      <c r="K57" s="172">
        <f t="shared" si="30"/>
        <v>0</v>
      </c>
      <c r="L57" s="172">
        <f t="shared" si="29"/>
        <v>0</v>
      </c>
      <c r="M57" s="172">
        <f t="shared" si="29"/>
        <v>0</v>
      </c>
      <c r="N57" s="172">
        <f t="shared" ref="N57:O57" si="31">IF(N56=0,0,N55/N56)</f>
        <v>0</v>
      </c>
      <c r="O57" s="172">
        <f t="shared" si="31"/>
        <v>0</v>
      </c>
      <c r="P57" s="172">
        <f t="shared" si="29"/>
        <v>0</v>
      </c>
      <c r="Q57" s="172">
        <f t="shared" si="29"/>
        <v>0</v>
      </c>
      <c r="R57" s="172">
        <f t="shared" ref="R57:S57" si="32">IF(R56=0,0,R55/R56)</f>
        <v>0</v>
      </c>
      <c r="S57" s="172">
        <f t="shared" si="32"/>
        <v>0</v>
      </c>
      <c r="T57" s="144"/>
    </row>
    <row r="58" spans="1:20" ht="16" customHeight="1" thickBot="1" x14ac:dyDescent="0.25">
      <c r="A58" s="169" t="s">
        <v>56</v>
      </c>
      <c r="B58" s="263"/>
      <c r="C58" s="264"/>
      <c r="D58" s="264"/>
      <c r="E58" s="264"/>
      <c r="F58" s="264"/>
      <c r="G58" s="264"/>
      <c r="H58" s="264"/>
      <c r="I58" s="264"/>
      <c r="J58" s="264"/>
      <c r="K58" s="264"/>
      <c r="L58" s="264"/>
      <c r="M58" s="264"/>
      <c r="N58" s="264"/>
      <c r="O58" s="264"/>
      <c r="P58" s="264"/>
      <c r="Q58" s="264"/>
      <c r="R58" s="264"/>
      <c r="S58" s="265"/>
      <c r="T58" s="144"/>
    </row>
    <row r="59" spans="1:20" ht="16" customHeight="1" thickBot="1" x14ac:dyDescent="0.25">
      <c r="A59" s="17" t="s">
        <v>0</v>
      </c>
      <c r="B59" s="170">
        <v>0</v>
      </c>
      <c r="C59" s="170">
        <v>0</v>
      </c>
      <c r="D59" s="170">
        <v>0</v>
      </c>
      <c r="E59" s="170">
        <v>0</v>
      </c>
      <c r="F59" s="153">
        <v>0</v>
      </c>
      <c r="G59" s="153">
        <v>0</v>
      </c>
      <c r="H59" s="153">
        <v>0</v>
      </c>
      <c r="I59" s="153">
        <v>0</v>
      </c>
      <c r="J59" s="153">
        <v>0</v>
      </c>
      <c r="K59" s="153">
        <v>0</v>
      </c>
      <c r="L59" s="153">
        <v>0</v>
      </c>
      <c r="M59" s="153">
        <v>0</v>
      </c>
      <c r="N59" s="153">
        <v>0</v>
      </c>
      <c r="O59" s="153">
        <v>0</v>
      </c>
      <c r="P59" s="153">
        <v>0</v>
      </c>
      <c r="Q59" s="153">
        <v>0</v>
      </c>
      <c r="R59" s="153">
        <v>0</v>
      </c>
      <c r="S59" s="153">
        <v>0</v>
      </c>
      <c r="T59" s="144"/>
    </row>
    <row r="60" spans="1:20" ht="16" customHeight="1" thickBot="1" x14ac:dyDescent="0.25">
      <c r="A60" s="17" t="s">
        <v>1</v>
      </c>
      <c r="B60" s="153">
        <v>0</v>
      </c>
      <c r="C60" s="153">
        <v>0</v>
      </c>
      <c r="D60" s="153">
        <v>0</v>
      </c>
      <c r="E60" s="153">
        <v>0</v>
      </c>
      <c r="F60" s="153">
        <v>0</v>
      </c>
      <c r="G60" s="153">
        <v>0</v>
      </c>
      <c r="H60" s="153">
        <v>0</v>
      </c>
      <c r="I60" s="153">
        <v>0</v>
      </c>
      <c r="J60" s="153">
        <v>0</v>
      </c>
      <c r="K60" s="153">
        <v>0</v>
      </c>
      <c r="L60" s="153">
        <v>0</v>
      </c>
      <c r="M60" s="153">
        <v>0</v>
      </c>
      <c r="N60" s="153">
        <v>0</v>
      </c>
      <c r="O60" s="153">
        <v>0</v>
      </c>
      <c r="P60" s="153">
        <v>0</v>
      </c>
      <c r="Q60" s="153">
        <v>0</v>
      </c>
      <c r="R60" s="153">
        <v>0</v>
      </c>
      <c r="S60" s="153">
        <v>0</v>
      </c>
      <c r="T60" s="144"/>
    </row>
    <row r="61" spans="1:20" ht="16" customHeight="1" thickBot="1" x14ac:dyDescent="0.25">
      <c r="A61" s="17" t="s">
        <v>2</v>
      </c>
      <c r="B61" s="172">
        <f>IF(B60=0,0,B59/B60)</f>
        <v>0</v>
      </c>
      <c r="C61" s="172">
        <f>IF(C60=0,0,C59/C60)</f>
        <v>0</v>
      </c>
      <c r="D61" s="172">
        <f t="shared" ref="D61:Q61" si="33">IF(D60=0,0,D59/D60)</f>
        <v>0</v>
      </c>
      <c r="E61" s="172">
        <f t="shared" si="33"/>
        <v>0</v>
      </c>
      <c r="F61" s="172">
        <f t="shared" si="33"/>
        <v>0</v>
      </c>
      <c r="G61" s="172">
        <f t="shared" si="33"/>
        <v>0</v>
      </c>
      <c r="H61" s="172">
        <f t="shared" si="33"/>
        <v>0</v>
      </c>
      <c r="I61" s="172">
        <f t="shared" si="33"/>
        <v>0</v>
      </c>
      <c r="J61" s="172">
        <f t="shared" ref="J61:K61" si="34">IF(J60=0,0,J59/J60)</f>
        <v>0</v>
      </c>
      <c r="K61" s="172">
        <f t="shared" si="34"/>
        <v>0</v>
      </c>
      <c r="L61" s="172">
        <f t="shared" si="33"/>
        <v>0</v>
      </c>
      <c r="M61" s="172">
        <f t="shared" si="33"/>
        <v>0</v>
      </c>
      <c r="N61" s="172">
        <f t="shared" ref="N61:O61" si="35">IF(N60=0,0,N59/N60)</f>
        <v>0</v>
      </c>
      <c r="O61" s="172">
        <f t="shared" si="35"/>
        <v>0</v>
      </c>
      <c r="P61" s="172">
        <f t="shared" si="33"/>
        <v>0</v>
      </c>
      <c r="Q61" s="172">
        <f t="shared" si="33"/>
        <v>0</v>
      </c>
      <c r="R61" s="172">
        <f t="shared" ref="R61:S61" si="36">IF(R60=0,0,R59/R60)</f>
        <v>0</v>
      </c>
      <c r="S61" s="172">
        <f t="shared" si="36"/>
        <v>0</v>
      </c>
      <c r="T61" s="144"/>
    </row>
    <row r="62" spans="1:20" ht="16" customHeight="1" thickBot="1" x14ac:dyDescent="0.25">
      <c r="A62" s="173"/>
      <c r="B62" s="263"/>
      <c r="C62" s="264"/>
      <c r="D62" s="264"/>
      <c r="E62" s="264"/>
      <c r="F62" s="264"/>
      <c r="G62" s="264"/>
      <c r="H62" s="264"/>
      <c r="I62" s="264"/>
      <c r="J62" s="264"/>
      <c r="K62" s="264"/>
      <c r="L62" s="264"/>
      <c r="M62" s="264"/>
      <c r="N62" s="264"/>
      <c r="O62" s="264"/>
      <c r="P62" s="264"/>
      <c r="Q62" s="264"/>
      <c r="R62" s="264"/>
      <c r="S62" s="265"/>
      <c r="T62" s="144"/>
    </row>
    <row r="63" spans="1:20" ht="16" customHeight="1" thickBot="1" x14ac:dyDescent="0.25">
      <c r="A63" s="17" t="s">
        <v>0</v>
      </c>
      <c r="B63" s="170">
        <v>0</v>
      </c>
      <c r="C63" s="170">
        <v>0</v>
      </c>
      <c r="D63" s="170">
        <v>0</v>
      </c>
      <c r="E63" s="170">
        <v>0</v>
      </c>
      <c r="F63" s="170">
        <v>0</v>
      </c>
      <c r="G63" s="170">
        <v>0</v>
      </c>
      <c r="H63" s="170">
        <v>0</v>
      </c>
      <c r="I63" s="170">
        <v>0</v>
      </c>
      <c r="J63" s="170">
        <v>0</v>
      </c>
      <c r="K63" s="170">
        <v>0</v>
      </c>
      <c r="L63" s="170">
        <v>0</v>
      </c>
      <c r="M63" s="170">
        <v>0</v>
      </c>
      <c r="N63" s="170">
        <v>0</v>
      </c>
      <c r="O63" s="170">
        <v>0</v>
      </c>
      <c r="P63" s="170">
        <v>0</v>
      </c>
      <c r="Q63" s="170">
        <v>0</v>
      </c>
      <c r="R63" s="170">
        <v>0</v>
      </c>
      <c r="S63" s="170">
        <v>0</v>
      </c>
      <c r="T63" s="144"/>
    </row>
    <row r="64" spans="1:20" ht="16" customHeight="1" thickBot="1" x14ac:dyDescent="0.25">
      <c r="A64" s="17" t="s">
        <v>1</v>
      </c>
      <c r="B64" s="170">
        <v>0</v>
      </c>
      <c r="C64" s="170">
        <v>0</v>
      </c>
      <c r="D64" s="170">
        <v>0</v>
      </c>
      <c r="E64" s="170">
        <v>0</v>
      </c>
      <c r="F64" s="170">
        <v>0</v>
      </c>
      <c r="G64" s="170">
        <v>0</v>
      </c>
      <c r="H64" s="170">
        <v>0</v>
      </c>
      <c r="I64" s="170">
        <v>0</v>
      </c>
      <c r="J64" s="170">
        <v>0</v>
      </c>
      <c r="K64" s="170">
        <v>0</v>
      </c>
      <c r="L64" s="170">
        <v>0</v>
      </c>
      <c r="M64" s="170">
        <v>0</v>
      </c>
      <c r="N64" s="170">
        <v>0</v>
      </c>
      <c r="O64" s="170">
        <v>0</v>
      </c>
      <c r="P64" s="170">
        <v>0</v>
      </c>
      <c r="Q64" s="170">
        <v>0</v>
      </c>
      <c r="R64" s="170">
        <v>0</v>
      </c>
      <c r="S64" s="170">
        <v>0</v>
      </c>
      <c r="T64" s="144"/>
    </row>
    <row r="65" spans="1:20" ht="16" customHeight="1" thickBot="1" x14ac:dyDescent="0.25">
      <c r="A65" s="17" t="s">
        <v>2</v>
      </c>
      <c r="B65" s="172">
        <f t="shared" ref="B65:S65" si="37">IF(B64=0,0,B63/B64)</f>
        <v>0</v>
      </c>
      <c r="C65" s="172">
        <f t="shared" si="37"/>
        <v>0</v>
      </c>
      <c r="D65" s="172">
        <f t="shared" si="37"/>
        <v>0</v>
      </c>
      <c r="E65" s="172">
        <f t="shared" si="37"/>
        <v>0</v>
      </c>
      <c r="F65" s="172">
        <f t="shared" si="37"/>
        <v>0</v>
      </c>
      <c r="G65" s="172">
        <f t="shared" si="37"/>
        <v>0</v>
      </c>
      <c r="H65" s="172">
        <f t="shared" si="37"/>
        <v>0</v>
      </c>
      <c r="I65" s="172">
        <f t="shared" si="37"/>
        <v>0</v>
      </c>
      <c r="J65" s="172">
        <f t="shared" si="37"/>
        <v>0</v>
      </c>
      <c r="K65" s="172">
        <f t="shared" si="37"/>
        <v>0</v>
      </c>
      <c r="L65" s="172">
        <f t="shared" si="37"/>
        <v>0</v>
      </c>
      <c r="M65" s="172">
        <f t="shared" si="37"/>
        <v>0</v>
      </c>
      <c r="N65" s="172">
        <f t="shared" si="37"/>
        <v>0</v>
      </c>
      <c r="O65" s="172">
        <f t="shared" si="37"/>
        <v>0</v>
      </c>
      <c r="P65" s="172">
        <f t="shared" si="37"/>
        <v>0</v>
      </c>
      <c r="Q65" s="172">
        <f t="shared" si="37"/>
        <v>0</v>
      </c>
      <c r="R65" s="172">
        <f t="shared" si="37"/>
        <v>0</v>
      </c>
      <c r="S65" s="172">
        <f t="shared" si="37"/>
        <v>0</v>
      </c>
      <c r="T65" s="144"/>
    </row>
    <row r="66" spans="1:20" ht="16" customHeight="1" thickBot="1" x14ac:dyDescent="0.25">
      <c r="A66" s="173"/>
      <c r="B66" s="263"/>
      <c r="C66" s="264"/>
      <c r="D66" s="264"/>
      <c r="E66" s="264"/>
      <c r="F66" s="264"/>
      <c r="G66" s="264"/>
      <c r="H66" s="264"/>
      <c r="I66" s="264"/>
      <c r="J66" s="264"/>
      <c r="K66" s="264"/>
      <c r="L66" s="264"/>
      <c r="M66" s="264"/>
      <c r="N66" s="264"/>
      <c r="O66" s="264"/>
      <c r="P66" s="264"/>
      <c r="Q66" s="264"/>
      <c r="R66" s="264"/>
      <c r="S66" s="265"/>
      <c r="T66" s="144"/>
    </row>
    <row r="67" spans="1:20" ht="16" customHeight="1" thickBot="1" x14ac:dyDescent="0.25">
      <c r="A67" s="17" t="s">
        <v>0</v>
      </c>
      <c r="B67" s="170">
        <v>0</v>
      </c>
      <c r="C67" s="170">
        <v>0</v>
      </c>
      <c r="D67" s="170">
        <v>0</v>
      </c>
      <c r="E67" s="170">
        <v>0</v>
      </c>
      <c r="F67" s="170">
        <v>0</v>
      </c>
      <c r="G67" s="170">
        <v>0</v>
      </c>
      <c r="H67" s="170">
        <v>0</v>
      </c>
      <c r="I67" s="170">
        <v>0</v>
      </c>
      <c r="J67" s="170">
        <v>0</v>
      </c>
      <c r="K67" s="170">
        <v>0</v>
      </c>
      <c r="L67" s="170">
        <v>0</v>
      </c>
      <c r="M67" s="170">
        <v>0</v>
      </c>
      <c r="N67" s="170">
        <v>0</v>
      </c>
      <c r="O67" s="170">
        <v>0</v>
      </c>
      <c r="P67" s="170">
        <v>0</v>
      </c>
      <c r="Q67" s="170">
        <v>0</v>
      </c>
      <c r="R67" s="170">
        <v>0</v>
      </c>
      <c r="S67" s="170">
        <v>0</v>
      </c>
      <c r="T67" s="144"/>
    </row>
    <row r="68" spans="1:20" ht="16" customHeight="1" thickBot="1" x14ac:dyDescent="0.25">
      <c r="A68" s="17" t="s">
        <v>1</v>
      </c>
      <c r="B68" s="170">
        <v>0</v>
      </c>
      <c r="C68" s="170">
        <v>0</v>
      </c>
      <c r="D68" s="170">
        <v>0</v>
      </c>
      <c r="E68" s="170">
        <v>0</v>
      </c>
      <c r="F68" s="170">
        <v>0</v>
      </c>
      <c r="G68" s="170">
        <v>0</v>
      </c>
      <c r="H68" s="170">
        <v>0</v>
      </c>
      <c r="I68" s="170">
        <v>0</v>
      </c>
      <c r="J68" s="170">
        <v>0</v>
      </c>
      <c r="K68" s="170">
        <v>0</v>
      </c>
      <c r="L68" s="170">
        <v>0</v>
      </c>
      <c r="M68" s="170">
        <v>0</v>
      </c>
      <c r="N68" s="170">
        <v>0</v>
      </c>
      <c r="O68" s="170">
        <v>0</v>
      </c>
      <c r="P68" s="170">
        <v>0</v>
      </c>
      <c r="Q68" s="170">
        <v>0</v>
      </c>
      <c r="R68" s="170">
        <v>0</v>
      </c>
      <c r="S68" s="170">
        <v>0</v>
      </c>
      <c r="T68" s="144"/>
    </row>
    <row r="69" spans="1:20" ht="16" customHeight="1" thickBot="1" x14ac:dyDescent="0.25">
      <c r="A69" s="17" t="s">
        <v>2</v>
      </c>
      <c r="B69" s="172">
        <f>IF(B68=0,0,B67/B68)</f>
        <v>0</v>
      </c>
      <c r="C69" s="172">
        <f>IF(C68=0,0,C67/C68)</f>
        <v>0</v>
      </c>
      <c r="D69" s="172">
        <f t="shared" ref="D69:S69" si="38">IF(D68=0,0,D67/D68)</f>
        <v>0</v>
      </c>
      <c r="E69" s="172">
        <f t="shared" si="38"/>
        <v>0</v>
      </c>
      <c r="F69" s="172">
        <f t="shared" si="38"/>
        <v>0</v>
      </c>
      <c r="G69" s="172">
        <f t="shared" si="38"/>
        <v>0</v>
      </c>
      <c r="H69" s="172">
        <f t="shared" si="38"/>
        <v>0</v>
      </c>
      <c r="I69" s="172">
        <f t="shared" si="38"/>
        <v>0</v>
      </c>
      <c r="J69" s="172">
        <f t="shared" si="38"/>
        <v>0</v>
      </c>
      <c r="K69" s="172">
        <f t="shared" si="38"/>
        <v>0</v>
      </c>
      <c r="L69" s="172">
        <f t="shared" si="38"/>
        <v>0</v>
      </c>
      <c r="M69" s="172">
        <f t="shared" si="38"/>
        <v>0</v>
      </c>
      <c r="N69" s="172">
        <f t="shared" si="38"/>
        <v>0</v>
      </c>
      <c r="O69" s="172">
        <f t="shared" si="38"/>
        <v>0</v>
      </c>
      <c r="P69" s="172">
        <f t="shared" si="38"/>
        <v>0</v>
      </c>
      <c r="Q69" s="172">
        <f t="shared" si="38"/>
        <v>0</v>
      </c>
      <c r="R69" s="172">
        <f t="shared" si="38"/>
        <v>0</v>
      </c>
      <c r="S69" s="172">
        <f t="shared" si="38"/>
        <v>0</v>
      </c>
      <c r="T69" s="144"/>
    </row>
    <row r="70" spans="1:20" ht="16" customHeight="1" thickBot="1" x14ac:dyDescent="0.25">
      <c r="A70" s="173"/>
      <c r="B70" s="263"/>
      <c r="C70" s="264"/>
      <c r="D70" s="264"/>
      <c r="E70" s="264"/>
      <c r="F70" s="264"/>
      <c r="G70" s="264"/>
      <c r="H70" s="264"/>
      <c r="I70" s="264"/>
      <c r="J70" s="264"/>
      <c r="K70" s="264"/>
      <c r="L70" s="264"/>
      <c r="M70" s="264"/>
      <c r="N70" s="264"/>
      <c r="O70" s="264"/>
      <c r="P70" s="264"/>
      <c r="Q70" s="264"/>
      <c r="R70" s="264"/>
      <c r="S70" s="265"/>
      <c r="T70" s="144"/>
    </row>
    <row r="71" spans="1:20" ht="16" customHeight="1" thickBot="1" x14ac:dyDescent="0.25">
      <c r="A71" s="17" t="s">
        <v>0</v>
      </c>
      <c r="B71" s="170">
        <v>0</v>
      </c>
      <c r="C71" s="170">
        <v>0</v>
      </c>
      <c r="D71" s="170">
        <v>0</v>
      </c>
      <c r="E71" s="170">
        <v>0</v>
      </c>
      <c r="F71" s="170">
        <v>0</v>
      </c>
      <c r="G71" s="170">
        <v>0</v>
      </c>
      <c r="H71" s="170">
        <v>0</v>
      </c>
      <c r="I71" s="170">
        <v>0</v>
      </c>
      <c r="J71" s="170">
        <v>0</v>
      </c>
      <c r="K71" s="170">
        <v>0</v>
      </c>
      <c r="L71" s="170">
        <v>0</v>
      </c>
      <c r="M71" s="170">
        <v>0</v>
      </c>
      <c r="N71" s="170">
        <v>0</v>
      </c>
      <c r="O71" s="170">
        <v>0</v>
      </c>
      <c r="P71" s="170">
        <v>0</v>
      </c>
      <c r="Q71" s="170">
        <v>0</v>
      </c>
      <c r="R71" s="170">
        <v>0</v>
      </c>
      <c r="S71" s="170">
        <v>0</v>
      </c>
      <c r="T71" s="144"/>
    </row>
    <row r="72" spans="1:20" ht="16" customHeight="1" thickBot="1" x14ac:dyDescent="0.25">
      <c r="A72" s="17" t="s">
        <v>1</v>
      </c>
      <c r="B72" s="170">
        <v>0</v>
      </c>
      <c r="C72" s="170">
        <v>0</v>
      </c>
      <c r="D72" s="170">
        <v>0</v>
      </c>
      <c r="E72" s="170">
        <v>0</v>
      </c>
      <c r="F72" s="170">
        <v>0</v>
      </c>
      <c r="G72" s="170">
        <v>0</v>
      </c>
      <c r="H72" s="170">
        <v>0</v>
      </c>
      <c r="I72" s="170">
        <v>0</v>
      </c>
      <c r="J72" s="170">
        <v>0</v>
      </c>
      <c r="K72" s="170">
        <v>0</v>
      </c>
      <c r="L72" s="170">
        <v>0</v>
      </c>
      <c r="M72" s="170">
        <v>0</v>
      </c>
      <c r="N72" s="170">
        <v>0</v>
      </c>
      <c r="O72" s="170">
        <v>0</v>
      </c>
      <c r="P72" s="170">
        <v>0</v>
      </c>
      <c r="Q72" s="170">
        <v>0</v>
      </c>
      <c r="R72" s="170">
        <v>0</v>
      </c>
      <c r="S72" s="170">
        <v>0</v>
      </c>
      <c r="T72" s="144"/>
    </row>
    <row r="73" spans="1:20" ht="16" customHeight="1" thickBot="1" x14ac:dyDescent="0.25">
      <c r="A73" s="17" t="s">
        <v>2</v>
      </c>
      <c r="B73" s="172">
        <f t="shared" ref="B73:S73" si="39">IF(B72=0,0,B71/B72)</f>
        <v>0</v>
      </c>
      <c r="C73" s="172">
        <f t="shared" si="39"/>
        <v>0</v>
      </c>
      <c r="D73" s="172">
        <f t="shared" si="39"/>
        <v>0</v>
      </c>
      <c r="E73" s="172">
        <f t="shared" si="39"/>
        <v>0</v>
      </c>
      <c r="F73" s="172">
        <f t="shared" si="39"/>
        <v>0</v>
      </c>
      <c r="G73" s="172">
        <f t="shared" si="39"/>
        <v>0</v>
      </c>
      <c r="H73" s="172">
        <f t="shared" si="39"/>
        <v>0</v>
      </c>
      <c r="I73" s="172">
        <f t="shared" si="39"/>
        <v>0</v>
      </c>
      <c r="J73" s="172">
        <f t="shared" si="39"/>
        <v>0</v>
      </c>
      <c r="K73" s="172">
        <f t="shared" si="39"/>
        <v>0</v>
      </c>
      <c r="L73" s="172">
        <f t="shared" si="39"/>
        <v>0</v>
      </c>
      <c r="M73" s="172">
        <f t="shared" si="39"/>
        <v>0</v>
      </c>
      <c r="N73" s="172">
        <f t="shared" si="39"/>
        <v>0</v>
      </c>
      <c r="O73" s="172">
        <f t="shared" si="39"/>
        <v>0</v>
      </c>
      <c r="P73" s="172">
        <f t="shared" si="39"/>
        <v>0</v>
      </c>
      <c r="Q73" s="172">
        <f t="shared" si="39"/>
        <v>0</v>
      </c>
      <c r="R73" s="172">
        <f t="shared" si="39"/>
        <v>0</v>
      </c>
      <c r="S73" s="172">
        <f t="shared" si="39"/>
        <v>0</v>
      </c>
      <c r="T73" s="144"/>
    </row>
    <row r="74" spans="1:20" ht="16" customHeight="1" thickBot="1" x14ac:dyDescent="0.25">
      <c r="A74" s="269"/>
      <c r="B74" s="269"/>
      <c r="C74" s="269"/>
      <c r="D74" s="269"/>
      <c r="E74" s="269"/>
      <c r="F74" s="269"/>
      <c r="G74" s="269"/>
      <c r="H74" s="269"/>
      <c r="I74" s="269"/>
      <c r="J74" s="174"/>
      <c r="K74" s="174"/>
      <c r="L74" s="174"/>
      <c r="M74" s="174"/>
      <c r="N74" s="174"/>
      <c r="O74" s="174"/>
      <c r="P74" s="174"/>
      <c r="Q74" s="174"/>
      <c r="R74" s="174"/>
      <c r="S74" s="174"/>
      <c r="T74" s="144"/>
    </row>
    <row r="75" spans="1:20" ht="16" customHeight="1" thickBot="1" x14ac:dyDescent="0.25">
      <c r="A75" s="17" t="s">
        <v>37</v>
      </c>
      <c r="B75" s="176">
        <f>B59+B55+B51+B47+B43+B39+B35+B31+B27+B63+B67+B71</f>
        <v>0</v>
      </c>
      <c r="C75" s="176">
        <f t="shared" ref="C75:S75" si="40">C59+C55+C51+C47+C43+C39+C35+C31+C27+C63+C67+C71</f>
        <v>0</v>
      </c>
      <c r="D75" s="176">
        <f t="shared" si="40"/>
        <v>0</v>
      </c>
      <c r="E75" s="176">
        <f t="shared" si="40"/>
        <v>0</v>
      </c>
      <c r="F75" s="176">
        <f t="shared" si="40"/>
        <v>0</v>
      </c>
      <c r="G75" s="176">
        <f t="shared" si="40"/>
        <v>0</v>
      </c>
      <c r="H75" s="176">
        <f t="shared" si="40"/>
        <v>0</v>
      </c>
      <c r="I75" s="176">
        <f t="shared" si="40"/>
        <v>0</v>
      </c>
      <c r="J75" s="176">
        <f t="shared" si="40"/>
        <v>0</v>
      </c>
      <c r="K75" s="176">
        <f t="shared" si="40"/>
        <v>0</v>
      </c>
      <c r="L75" s="176">
        <f t="shared" si="40"/>
        <v>0</v>
      </c>
      <c r="M75" s="176">
        <f t="shared" si="40"/>
        <v>0</v>
      </c>
      <c r="N75" s="176">
        <f t="shared" si="40"/>
        <v>0</v>
      </c>
      <c r="O75" s="176">
        <f t="shared" si="40"/>
        <v>0</v>
      </c>
      <c r="P75" s="176">
        <f t="shared" si="40"/>
        <v>0</v>
      </c>
      <c r="Q75" s="176">
        <f t="shared" si="40"/>
        <v>0</v>
      </c>
      <c r="R75" s="176">
        <f t="shared" si="40"/>
        <v>0</v>
      </c>
      <c r="S75" s="176">
        <f t="shared" si="40"/>
        <v>0</v>
      </c>
      <c r="T75" s="144"/>
    </row>
    <row r="76" spans="1:20" ht="16" customHeight="1" thickBot="1" x14ac:dyDescent="0.25">
      <c r="A76" s="17" t="s">
        <v>25</v>
      </c>
      <c r="B76" s="176">
        <f>B60+B56+B52+B48+B44+B40+B36+B32+B28+B64+B68+B72</f>
        <v>0</v>
      </c>
      <c r="C76" s="176">
        <f t="shared" ref="C76:S76" si="41">C60+C56+C52+C48+C44+C40+C36+C32+C28+C64+C68+C72</f>
        <v>0</v>
      </c>
      <c r="D76" s="176">
        <f t="shared" si="41"/>
        <v>0</v>
      </c>
      <c r="E76" s="176">
        <f t="shared" si="41"/>
        <v>0</v>
      </c>
      <c r="F76" s="176">
        <f t="shared" si="41"/>
        <v>0</v>
      </c>
      <c r="G76" s="176">
        <f t="shared" si="41"/>
        <v>0</v>
      </c>
      <c r="H76" s="176">
        <f t="shared" si="41"/>
        <v>0</v>
      </c>
      <c r="I76" s="176">
        <f t="shared" si="41"/>
        <v>0</v>
      </c>
      <c r="J76" s="176">
        <f t="shared" si="41"/>
        <v>0</v>
      </c>
      <c r="K76" s="176">
        <f t="shared" si="41"/>
        <v>0</v>
      </c>
      <c r="L76" s="176">
        <f t="shared" si="41"/>
        <v>0</v>
      </c>
      <c r="M76" s="176">
        <f t="shared" si="41"/>
        <v>0</v>
      </c>
      <c r="N76" s="176">
        <f t="shared" si="41"/>
        <v>0</v>
      </c>
      <c r="O76" s="176">
        <f t="shared" si="41"/>
        <v>0</v>
      </c>
      <c r="P76" s="176">
        <f t="shared" si="41"/>
        <v>0</v>
      </c>
      <c r="Q76" s="176">
        <f t="shared" si="41"/>
        <v>0</v>
      </c>
      <c r="R76" s="176">
        <f t="shared" si="41"/>
        <v>0</v>
      </c>
      <c r="S76" s="176">
        <f t="shared" si="41"/>
        <v>0</v>
      </c>
      <c r="T76" s="144"/>
    </row>
    <row r="77" spans="1:20" ht="16" customHeight="1" thickBot="1" x14ac:dyDescent="0.25">
      <c r="A77" s="2" t="s">
        <v>38</v>
      </c>
      <c r="B77" s="178">
        <f>IF(B76=0,0,B75/B76)</f>
        <v>0</v>
      </c>
      <c r="C77" s="178">
        <f>IF(C76=0,0,C75/C76)</f>
        <v>0</v>
      </c>
      <c r="D77" s="178">
        <f t="shared" ref="D77:S77" si="42">IF(D76=0,0,D75/D76)</f>
        <v>0</v>
      </c>
      <c r="E77" s="178">
        <f t="shared" si="42"/>
        <v>0</v>
      </c>
      <c r="F77" s="178">
        <f t="shared" si="42"/>
        <v>0</v>
      </c>
      <c r="G77" s="178">
        <f t="shared" si="42"/>
        <v>0</v>
      </c>
      <c r="H77" s="178">
        <f t="shared" si="42"/>
        <v>0</v>
      </c>
      <c r="I77" s="178">
        <f t="shared" si="42"/>
        <v>0</v>
      </c>
      <c r="J77" s="178">
        <f t="shared" si="42"/>
        <v>0</v>
      </c>
      <c r="K77" s="178">
        <f t="shared" si="42"/>
        <v>0</v>
      </c>
      <c r="L77" s="178">
        <f t="shared" si="42"/>
        <v>0</v>
      </c>
      <c r="M77" s="178">
        <f t="shared" si="42"/>
        <v>0</v>
      </c>
      <c r="N77" s="178">
        <f t="shared" si="42"/>
        <v>0</v>
      </c>
      <c r="O77" s="178">
        <f t="shared" si="42"/>
        <v>0</v>
      </c>
      <c r="P77" s="178">
        <f t="shared" si="42"/>
        <v>0</v>
      </c>
      <c r="Q77" s="178">
        <f t="shared" si="42"/>
        <v>0</v>
      </c>
      <c r="R77" s="178">
        <f t="shared" si="42"/>
        <v>0</v>
      </c>
      <c r="S77" s="178">
        <f t="shared" si="42"/>
        <v>0</v>
      </c>
      <c r="T77" s="144"/>
    </row>
    <row r="78" spans="1:20" ht="16" customHeight="1" thickBot="1" x14ac:dyDescent="0.25">
      <c r="A78" s="211"/>
      <c r="B78" s="211"/>
      <c r="C78" s="211"/>
      <c r="D78" s="211"/>
      <c r="E78" s="211"/>
      <c r="F78" s="211"/>
      <c r="G78" s="211"/>
      <c r="H78" s="211"/>
      <c r="I78" s="211"/>
      <c r="J78" s="210"/>
      <c r="K78" s="210"/>
      <c r="L78" s="210"/>
      <c r="M78" s="210"/>
      <c r="N78" s="210"/>
      <c r="O78" s="210"/>
      <c r="P78" s="210"/>
      <c r="Q78" s="210"/>
      <c r="R78" s="210"/>
      <c r="S78" s="210"/>
      <c r="T78" s="210"/>
    </row>
    <row r="79" spans="1:20" ht="16" customHeight="1" thickBot="1" x14ac:dyDescent="0.25">
      <c r="A79" s="227"/>
      <c r="B79" s="227"/>
      <c r="C79" s="227"/>
      <c r="D79" s="227"/>
      <c r="E79" s="227"/>
      <c r="F79" s="227"/>
      <c r="G79" s="227"/>
      <c r="H79" s="227"/>
      <c r="I79" s="227"/>
      <c r="J79" s="227"/>
      <c r="K79" s="227"/>
      <c r="L79" s="227"/>
      <c r="M79" s="227"/>
      <c r="N79" s="227"/>
      <c r="O79" s="227"/>
      <c r="P79" s="227"/>
      <c r="Q79" s="227"/>
      <c r="R79" s="227"/>
      <c r="S79" s="227"/>
      <c r="T79" s="227"/>
    </row>
    <row r="80" spans="1:20" ht="16" customHeight="1" thickBot="1" x14ac:dyDescent="0.25">
      <c r="A80" s="2"/>
      <c r="B80" s="149">
        <f t="shared" ref="B80:S80" si="43">EDATE(START_DATE,B81)</f>
        <v>46235</v>
      </c>
      <c r="C80" s="149">
        <f t="shared" si="43"/>
        <v>46266</v>
      </c>
      <c r="D80" s="149">
        <f t="shared" si="43"/>
        <v>46296</v>
      </c>
      <c r="E80" s="149">
        <f t="shared" si="43"/>
        <v>46327</v>
      </c>
      <c r="F80" s="149">
        <f t="shared" si="43"/>
        <v>46357</v>
      </c>
      <c r="G80" s="149">
        <f t="shared" si="43"/>
        <v>46388</v>
      </c>
      <c r="H80" s="149">
        <f t="shared" si="43"/>
        <v>46419</v>
      </c>
      <c r="I80" s="149">
        <f t="shared" si="43"/>
        <v>46447</v>
      </c>
      <c r="J80" s="149">
        <f t="shared" si="43"/>
        <v>46478</v>
      </c>
      <c r="K80" s="149">
        <f t="shared" si="43"/>
        <v>46508</v>
      </c>
      <c r="L80" s="149">
        <f t="shared" si="43"/>
        <v>46539</v>
      </c>
      <c r="M80" s="149">
        <f t="shared" si="43"/>
        <v>46569</v>
      </c>
      <c r="N80" s="149">
        <f t="shared" si="43"/>
        <v>46600</v>
      </c>
      <c r="O80" s="149">
        <f t="shared" si="43"/>
        <v>46631</v>
      </c>
      <c r="P80" s="149">
        <f t="shared" si="43"/>
        <v>46661</v>
      </c>
      <c r="Q80" s="149">
        <f t="shared" si="43"/>
        <v>46692</v>
      </c>
      <c r="R80" s="149">
        <f t="shared" si="43"/>
        <v>46722</v>
      </c>
      <c r="S80" s="149">
        <f t="shared" si="43"/>
        <v>46753</v>
      </c>
      <c r="T80" s="144"/>
    </row>
    <row r="81" spans="1:20" ht="16" customHeight="1" thickBot="1" x14ac:dyDescent="0.25">
      <c r="A81" s="2" t="s">
        <v>36</v>
      </c>
      <c r="B81" s="163">
        <f>B22</f>
        <v>1</v>
      </c>
      <c r="C81" s="163">
        <f t="shared" ref="C81:Q81" si="44">C22</f>
        <v>2</v>
      </c>
      <c r="D81" s="163">
        <f t="shared" si="44"/>
        <v>3</v>
      </c>
      <c r="E81" s="163">
        <f t="shared" si="44"/>
        <v>4</v>
      </c>
      <c r="F81" s="163">
        <f t="shared" si="44"/>
        <v>5</v>
      </c>
      <c r="G81" s="163">
        <f t="shared" si="44"/>
        <v>6</v>
      </c>
      <c r="H81" s="163">
        <f t="shared" si="44"/>
        <v>7</v>
      </c>
      <c r="I81" s="163">
        <f t="shared" si="44"/>
        <v>8</v>
      </c>
      <c r="J81" s="163">
        <f t="shared" ref="J81:K81" si="45">J22</f>
        <v>9</v>
      </c>
      <c r="K81" s="163">
        <f t="shared" si="45"/>
        <v>10</v>
      </c>
      <c r="L81" s="163">
        <f t="shared" si="44"/>
        <v>11</v>
      </c>
      <c r="M81" s="163">
        <f t="shared" si="44"/>
        <v>12</v>
      </c>
      <c r="N81" s="163">
        <f t="shared" ref="N81:O81" si="46">N22</f>
        <v>13</v>
      </c>
      <c r="O81" s="163">
        <f t="shared" si="46"/>
        <v>14</v>
      </c>
      <c r="P81" s="163">
        <f t="shared" si="44"/>
        <v>15</v>
      </c>
      <c r="Q81" s="163">
        <f t="shared" si="44"/>
        <v>16</v>
      </c>
      <c r="R81" s="163">
        <f t="shared" ref="R81:S81" si="47">R22</f>
        <v>17</v>
      </c>
      <c r="S81" s="163">
        <f t="shared" si="47"/>
        <v>18</v>
      </c>
      <c r="T81" s="144"/>
    </row>
    <row r="82" spans="1:20" ht="16" customHeight="1" thickBot="1" x14ac:dyDescent="0.25">
      <c r="A82" s="213"/>
      <c r="B82" s="213"/>
      <c r="C82" s="213"/>
      <c r="D82" s="213"/>
      <c r="E82" s="213"/>
      <c r="F82" s="213"/>
      <c r="G82" s="213"/>
      <c r="H82" s="213"/>
      <c r="I82" s="213"/>
      <c r="J82" s="210"/>
      <c r="K82" s="210"/>
      <c r="L82" s="210"/>
      <c r="M82" s="210"/>
      <c r="N82" s="210"/>
      <c r="O82" s="210"/>
      <c r="P82" s="210"/>
      <c r="Q82" s="210"/>
      <c r="R82" s="210"/>
      <c r="S82" s="210"/>
      <c r="T82" s="210"/>
    </row>
    <row r="83" spans="1:20" ht="16" customHeight="1" thickBot="1" x14ac:dyDescent="0.25">
      <c r="A83" s="260" t="s">
        <v>144</v>
      </c>
      <c r="B83" s="260"/>
      <c r="C83" s="260"/>
      <c r="D83" s="260"/>
      <c r="E83" s="260"/>
      <c r="F83" s="260"/>
      <c r="G83" s="260"/>
      <c r="H83" s="260"/>
      <c r="I83" s="260"/>
      <c r="J83" s="210"/>
      <c r="K83" s="210"/>
      <c r="L83" s="210"/>
      <c r="M83" s="210"/>
      <c r="N83" s="210"/>
      <c r="O83" s="210"/>
      <c r="P83" s="210"/>
      <c r="Q83" s="210"/>
      <c r="R83" s="210"/>
      <c r="S83" s="210"/>
      <c r="T83" s="210"/>
    </row>
    <row r="84" spans="1:20" ht="16" customHeight="1" thickBot="1" x14ac:dyDescent="0.25">
      <c r="A84" s="267" t="s">
        <v>39</v>
      </c>
      <c r="B84" s="267"/>
      <c r="C84" s="267"/>
      <c r="D84" s="267"/>
      <c r="E84" s="267"/>
      <c r="F84" s="267"/>
      <c r="G84" s="267"/>
      <c r="H84" s="267"/>
      <c r="I84" s="267"/>
      <c r="J84" s="227"/>
      <c r="K84" s="227"/>
      <c r="L84" s="227"/>
      <c r="M84" s="227"/>
      <c r="N84" s="227"/>
      <c r="O84" s="227"/>
      <c r="P84" s="227"/>
      <c r="Q84" s="227"/>
      <c r="R84" s="227"/>
      <c r="S84" s="227"/>
      <c r="T84" s="227"/>
    </row>
    <row r="85" spans="1:20" ht="35" thickBot="1" x14ac:dyDescent="0.25">
      <c r="A85" s="169" t="s">
        <v>57</v>
      </c>
      <c r="B85" s="263"/>
      <c r="C85" s="264"/>
      <c r="D85" s="264"/>
      <c r="E85" s="264"/>
      <c r="F85" s="264"/>
      <c r="G85" s="264"/>
      <c r="H85" s="264"/>
      <c r="I85" s="264"/>
      <c r="J85" s="264"/>
      <c r="K85" s="264"/>
      <c r="L85" s="264"/>
      <c r="M85" s="264"/>
      <c r="N85" s="264"/>
      <c r="O85" s="264"/>
      <c r="P85" s="264"/>
      <c r="Q85" s="264"/>
      <c r="R85" s="264"/>
      <c r="S85" s="265"/>
      <c r="T85" s="144"/>
    </row>
    <row r="86" spans="1:20" ht="16" customHeight="1" thickBot="1" x14ac:dyDescent="0.25">
      <c r="A86" s="17" t="s">
        <v>0</v>
      </c>
      <c r="B86" s="170">
        <v>0</v>
      </c>
      <c r="C86" s="170">
        <v>0</v>
      </c>
      <c r="D86" s="170">
        <v>0</v>
      </c>
      <c r="E86" s="170">
        <v>0</v>
      </c>
      <c r="F86" s="170">
        <v>0</v>
      </c>
      <c r="G86" s="170">
        <v>0</v>
      </c>
      <c r="H86" s="170">
        <v>0</v>
      </c>
      <c r="I86" s="170">
        <v>0</v>
      </c>
      <c r="J86" s="170">
        <v>0</v>
      </c>
      <c r="K86" s="170">
        <v>0</v>
      </c>
      <c r="L86" s="170">
        <v>0</v>
      </c>
      <c r="M86" s="170">
        <v>0</v>
      </c>
      <c r="N86" s="170">
        <v>0</v>
      </c>
      <c r="O86" s="170">
        <v>0</v>
      </c>
      <c r="P86" s="170">
        <v>0</v>
      </c>
      <c r="Q86" s="170">
        <v>0</v>
      </c>
      <c r="R86" s="170">
        <v>0</v>
      </c>
      <c r="S86" s="170">
        <v>0</v>
      </c>
      <c r="T86" s="144"/>
    </row>
    <row r="87" spans="1:20" ht="16" customHeight="1" thickBot="1" x14ac:dyDescent="0.25">
      <c r="A87" s="17" t="s">
        <v>1</v>
      </c>
      <c r="B87" s="170">
        <v>0</v>
      </c>
      <c r="C87" s="170">
        <v>0</v>
      </c>
      <c r="D87" s="170">
        <v>0</v>
      </c>
      <c r="E87" s="170">
        <v>0</v>
      </c>
      <c r="F87" s="170">
        <v>0</v>
      </c>
      <c r="G87" s="170">
        <v>0</v>
      </c>
      <c r="H87" s="170">
        <v>0</v>
      </c>
      <c r="I87" s="170">
        <v>0</v>
      </c>
      <c r="J87" s="170">
        <v>0</v>
      </c>
      <c r="K87" s="170">
        <v>0</v>
      </c>
      <c r="L87" s="170">
        <v>0</v>
      </c>
      <c r="M87" s="170">
        <v>0</v>
      </c>
      <c r="N87" s="170">
        <v>0</v>
      </c>
      <c r="O87" s="170">
        <v>0</v>
      </c>
      <c r="P87" s="170">
        <v>0</v>
      </c>
      <c r="Q87" s="170">
        <v>0</v>
      </c>
      <c r="R87" s="170">
        <v>0</v>
      </c>
      <c r="S87" s="170">
        <v>0</v>
      </c>
      <c r="T87" s="144"/>
    </row>
    <row r="88" spans="1:20" ht="16" customHeight="1" thickBot="1" x14ac:dyDescent="0.25">
      <c r="A88" s="17" t="s">
        <v>2</v>
      </c>
      <c r="B88" s="172">
        <f>IF(B87=0,0,B86/B87)</f>
        <v>0</v>
      </c>
      <c r="C88" s="172">
        <f>IF(C87=0,0,C86/C87)</f>
        <v>0</v>
      </c>
      <c r="D88" s="172">
        <f t="shared" ref="D88:Q88" si="48">IF(D87=0,0,D86/D87)</f>
        <v>0</v>
      </c>
      <c r="E88" s="172">
        <f t="shared" si="48"/>
        <v>0</v>
      </c>
      <c r="F88" s="172">
        <f t="shared" si="48"/>
        <v>0</v>
      </c>
      <c r="G88" s="172">
        <f t="shared" si="48"/>
        <v>0</v>
      </c>
      <c r="H88" s="172">
        <f t="shared" si="48"/>
        <v>0</v>
      </c>
      <c r="I88" s="172">
        <f t="shared" si="48"/>
        <v>0</v>
      </c>
      <c r="J88" s="172">
        <f t="shared" ref="J88:K88" si="49">IF(J87=0,0,J86/J87)</f>
        <v>0</v>
      </c>
      <c r="K88" s="172">
        <f t="shared" si="49"/>
        <v>0</v>
      </c>
      <c r="L88" s="172">
        <f t="shared" si="48"/>
        <v>0</v>
      </c>
      <c r="M88" s="172">
        <f t="shared" si="48"/>
        <v>0</v>
      </c>
      <c r="N88" s="172">
        <f t="shared" ref="N88:O88" si="50">IF(N87=0,0,N86/N87)</f>
        <v>0</v>
      </c>
      <c r="O88" s="172">
        <f t="shared" si="50"/>
        <v>0</v>
      </c>
      <c r="P88" s="172">
        <f t="shared" si="48"/>
        <v>0</v>
      </c>
      <c r="Q88" s="172">
        <f t="shared" si="48"/>
        <v>0</v>
      </c>
      <c r="R88" s="172">
        <f t="shared" ref="R88:S88" si="51">IF(R87=0,0,R86/R87)</f>
        <v>0</v>
      </c>
      <c r="S88" s="172">
        <f t="shared" si="51"/>
        <v>0</v>
      </c>
      <c r="T88" s="144"/>
    </row>
    <row r="89" spans="1:20" ht="35" thickBot="1" x14ac:dyDescent="0.25">
      <c r="A89" s="169" t="s">
        <v>58</v>
      </c>
      <c r="B89" s="263"/>
      <c r="C89" s="264"/>
      <c r="D89" s="264"/>
      <c r="E89" s="264"/>
      <c r="F89" s="264"/>
      <c r="G89" s="264"/>
      <c r="H89" s="264"/>
      <c r="I89" s="264"/>
      <c r="J89" s="264"/>
      <c r="K89" s="264"/>
      <c r="L89" s="264"/>
      <c r="M89" s="264"/>
      <c r="N89" s="264"/>
      <c r="O89" s="264"/>
      <c r="P89" s="264"/>
      <c r="Q89" s="264"/>
      <c r="R89" s="264"/>
      <c r="S89" s="265"/>
      <c r="T89" s="144"/>
    </row>
    <row r="90" spans="1:20" ht="16" customHeight="1" thickBot="1" x14ac:dyDescent="0.25">
      <c r="A90" s="17" t="s">
        <v>0</v>
      </c>
      <c r="B90" s="170">
        <v>0</v>
      </c>
      <c r="C90" s="170">
        <v>0</v>
      </c>
      <c r="D90" s="170">
        <v>0</v>
      </c>
      <c r="E90" s="170">
        <v>0</v>
      </c>
      <c r="F90" s="153">
        <v>0</v>
      </c>
      <c r="G90" s="153">
        <v>0</v>
      </c>
      <c r="H90" s="153">
        <v>0</v>
      </c>
      <c r="I90" s="153">
        <v>0</v>
      </c>
      <c r="J90" s="153">
        <v>0</v>
      </c>
      <c r="K90" s="153">
        <v>0</v>
      </c>
      <c r="L90" s="153">
        <v>0</v>
      </c>
      <c r="M90" s="153">
        <v>0</v>
      </c>
      <c r="N90" s="153">
        <v>0</v>
      </c>
      <c r="O90" s="153">
        <v>0</v>
      </c>
      <c r="P90" s="153">
        <v>0</v>
      </c>
      <c r="Q90" s="153">
        <v>0</v>
      </c>
      <c r="R90" s="153">
        <v>0</v>
      </c>
      <c r="S90" s="153">
        <v>0</v>
      </c>
      <c r="T90" s="144"/>
    </row>
    <row r="91" spans="1:20" ht="16" customHeight="1" thickBot="1" x14ac:dyDescent="0.25">
      <c r="A91" s="17" t="s">
        <v>1</v>
      </c>
      <c r="B91" s="153">
        <v>0</v>
      </c>
      <c r="C91" s="153">
        <v>0</v>
      </c>
      <c r="D91" s="153">
        <v>0</v>
      </c>
      <c r="E91" s="153">
        <v>0</v>
      </c>
      <c r="F91" s="153">
        <v>0</v>
      </c>
      <c r="G91" s="153">
        <v>0</v>
      </c>
      <c r="H91" s="153">
        <v>0</v>
      </c>
      <c r="I91" s="153">
        <v>0</v>
      </c>
      <c r="J91" s="153">
        <v>0</v>
      </c>
      <c r="K91" s="153">
        <v>0</v>
      </c>
      <c r="L91" s="153">
        <v>0</v>
      </c>
      <c r="M91" s="153">
        <v>0</v>
      </c>
      <c r="N91" s="153">
        <v>0</v>
      </c>
      <c r="O91" s="153">
        <v>0</v>
      </c>
      <c r="P91" s="153">
        <v>0</v>
      </c>
      <c r="Q91" s="153">
        <v>0</v>
      </c>
      <c r="R91" s="153">
        <v>0</v>
      </c>
      <c r="S91" s="153">
        <v>0</v>
      </c>
      <c r="T91" s="144"/>
    </row>
    <row r="92" spans="1:20" ht="16" customHeight="1" thickBot="1" x14ac:dyDescent="0.25">
      <c r="A92" s="17" t="s">
        <v>2</v>
      </c>
      <c r="B92" s="172">
        <f>IF(B91=0,0,B90/B91)</f>
        <v>0</v>
      </c>
      <c r="C92" s="172">
        <f>IF(C91=0,0,C90/C91)</f>
        <v>0</v>
      </c>
      <c r="D92" s="172">
        <f t="shared" ref="D92:Q92" si="52">IF(D91=0,0,D90/D91)</f>
        <v>0</v>
      </c>
      <c r="E92" s="172">
        <f t="shared" si="52"/>
        <v>0</v>
      </c>
      <c r="F92" s="172">
        <f t="shared" si="52"/>
        <v>0</v>
      </c>
      <c r="G92" s="172">
        <f t="shared" si="52"/>
        <v>0</v>
      </c>
      <c r="H92" s="172">
        <f t="shared" si="52"/>
        <v>0</v>
      </c>
      <c r="I92" s="172">
        <f t="shared" si="52"/>
        <v>0</v>
      </c>
      <c r="J92" s="172">
        <f t="shared" ref="J92:K92" si="53">IF(J91=0,0,J90/J91)</f>
        <v>0</v>
      </c>
      <c r="K92" s="172">
        <f t="shared" si="53"/>
        <v>0</v>
      </c>
      <c r="L92" s="172">
        <f t="shared" si="52"/>
        <v>0</v>
      </c>
      <c r="M92" s="172">
        <f t="shared" si="52"/>
        <v>0</v>
      </c>
      <c r="N92" s="172">
        <f t="shared" ref="N92:O92" si="54">IF(N91=0,0,N90/N91)</f>
        <v>0</v>
      </c>
      <c r="O92" s="172">
        <f t="shared" si="54"/>
        <v>0</v>
      </c>
      <c r="P92" s="172">
        <f t="shared" si="52"/>
        <v>0</v>
      </c>
      <c r="Q92" s="172">
        <f t="shared" si="52"/>
        <v>0</v>
      </c>
      <c r="R92" s="172">
        <f t="shared" ref="R92:S92" si="55">IF(R91=0,0,R90/R91)</f>
        <v>0</v>
      </c>
      <c r="S92" s="172">
        <f t="shared" si="55"/>
        <v>0</v>
      </c>
      <c r="T92" s="144"/>
    </row>
    <row r="93" spans="1:20" ht="35" thickBot="1" x14ac:dyDescent="0.25">
      <c r="A93" s="169" t="s">
        <v>59</v>
      </c>
      <c r="B93" s="263"/>
      <c r="C93" s="264"/>
      <c r="D93" s="264"/>
      <c r="E93" s="264"/>
      <c r="F93" s="264"/>
      <c r="G93" s="264"/>
      <c r="H93" s="264"/>
      <c r="I93" s="264"/>
      <c r="J93" s="264"/>
      <c r="K93" s="264"/>
      <c r="L93" s="264"/>
      <c r="M93" s="264"/>
      <c r="N93" s="264"/>
      <c r="O93" s="264"/>
      <c r="P93" s="264"/>
      <c r="Q93" s="264"/>
      <c r="R93" s="264"/>
      <c r="S93" s="265"/>
      <c r="T93" s="144"/>
    </row>
    <row r="94" spans="1:20" ht="16" customHeight="1" thickBot="1" x14ac:dyDescent="0.25">
      <c r="A94" s="17" t="s">
        <v>0</v>
      </c>
      <c r="B94" s="170">
        <v>0</v>
      </c>
      <c r="C94" s="170">
        <v>0</v>
      </c>
      <c r="D94" s="170">
        <v>0</v>
      </c>
      <c r="E94" s="170">
        <v>0</v>
      </c>
      <c r="F94" s="153">
        <v>0</v>
      </c>
      <c r="G94" s="153">
        <v>0</v>
      </c>
      <c r="H94" s="153">
        <v>0</v>
      </c>
      <c r="I94" s="153">
        <v>0</v>
      </c>
      <c r="J94" s="153">
        <v>0</v>
      </c>
      <c r="K94" s="153">
        <v>0</v>
      </c>
      <c r="L94" s="153">
        <v>0</v>
      </c>
      <c r="M94" s="153">
        <v>0</v>
      </c>
      <c r="N94" s="153">
        <v>0</v>
      </c>
      <c r="O94" s="153">
        <v>0</v>
      </c>
      <c r="P94" s="153">
        <v>0</v>
      </c>
      <c r="Q94" s="153">
        <v>0</v>
      </c>
      <c r="R94" s="153">
        <v>0</v>
      </c>
      <c r="S94" s="153">
        <v>0</v>
      </c>
      <c r="T94" s="144"/>
    </row>
    <row r="95" spans="1:20" ht="16" customHeight="1" thickBot="1" x14ac:dyDescent="0.25">
      <c r="A95" s="17" t="s">
        <v>1</v>
      </c>
      <c r="B95" s="153">
        <v>0</v>
      </c>
      <c r="C95" s="153">
        <v>0</v>
      </c>
      <c r="D95" s="153">
        <v>0</v>
      </c>
      <c r="E95" s="153">
        <v>0</v>
      </c>
      <c r="F95" s="153">
        <v>0</v>
      </c>
      <c r="G95" s="153">
        <v>0</v>
      </c>
      <c r="H95" s="153">
        <v>0</v>
      </c>
      <c r="I95" s="153">
        <v>0</v>
      </c>
      <c r="J95" s="153">
        <v>0</v>
      </c>
      <c r="K95" s="153">
        <v>0</v>
      </c>
      <c r="L95" s="153">
        <v>0</v>
      </c>
      <c r="M95" s="153">
        <v>0</v>
      </c>
      <c r="N95" s="153">
        <v>0</v>
      </c>
      <c r="O95" s="153">
        <v>0</v>
      </c>
      <c r="P95" s="153">
        <v>0</v>
      </c>
      <c r="Q95" s="153">
        <v>0</v>
      </c>
      <c r="R95" s="153">
        <v>0</v>
      </c>
      <c r="S95" s="153">
        <v>0</v>
      </c>
      <c r="T95" s="144"/>
    </row>
    <row r="96" spans="1:20" ht="16" customHeight="1" thickBot="1" x14ac:dyDescent="0.25">
      <c r="A96" s="17" t="s">
        <v>2</v>
      </c>
      <c r="B96" s="172">
        <f>IF(B95=0,0,B94/B95)</f>
        <v>0</v>
      </c>
      <c r="C96" s="172">
        <f>IF(C95=0,0,C94/C95)</f>
        <v>0</v>
      </c>
      <c r="D96" s="172">
        <f t="shared" ref="D96:Q96" si="56">IF(D95=0,0,D94/D95)</f>
        <v>0</v>
      </c>
      <c r="E96" s="172">
        <f t="shared" si="56"/>
        <v>0</v>
      </c>
      <c r="F96" s="172">
        <f t="shared" si="56"/>
        <v>0</v>
      </c>
      <c r="G96" s="172">
        <f t="shared" si="56"/>
        <v>0</v>
      </c>
      <c r="H96" s="172">
        <f t="shared" si="56"/>
        <v>0</v>
      </c>
      <c r="I96" s="172">
        <f t="shared" si="56"/>
        <v>0</v>
      </c>
      <c r="J96" s="172">
        <f t="shared" ref="J96:K96" si="57">IF(J95=0,0,J94/J95)</f>
        <v>0</v>
      </c>
      <c r="K96" s="172">
        <f t="shared" si="57"/>
        <v>0</v>
      </c>
      <c r="L96" s="172">
        <f t="shared" si="56"/>
        <v>0</v>
      </c>
      <c r="M96" s="172">
        <f t="shared" si="56"/>
        <v>0</v>
      </c>
      <c r="N96" s="172">
        <f t="shared" ref="N96:O96" si="58">IF(N95=0,0,N94/N95)</f>
        <v>0</v>
      </c>
      <c r="O96" s="172">
        <f t="shared" si="58"/>
        <v>0</v>
      </c>
      <c r="P96" s="172">
        <f t="shared" si="56"/>
        <v>0</v>
      </c>
      <c r="Q96" s="172">
        <f t="shared" si="56"/>
        <v>0</v>
      </c>
      <c r="R96" s="172">
        <f t="shared" ref="R96:S96" si="59">IF(R95=0,0,R94/R95)</f>
        <v>0</v>
      </c>
      <c r="S96" s="172">
        <f t="shared" si="59"/>
        <v>0</v>
      </c>
      <c r="T96" s="144"/>
    </row>
    <row r="97" spans="1:20" ht="16" customHeight="1" thickBot="1" x14ac:dyDescent="0.25">
      <c r="A97" s="173"/>
      <c r="B97" s="263"/>
      <c r="C97" s="264"/>
      <c r="D97" s="264"/>
      <c r="E97" s="264"/>
      <c r="F97" s="264"/>
      <c r="G97" s="264"/>
      <c r="H97" s="264"/>
      <c r="I97" s="264"/>
      <c r="J97" s="264"/>
      <c r="K97" s="264"/>
      <c r="L97" s="264"/>
      <c r="M97" s="264"/>
      <c r="N97" s="264"/>
      <c r="O97" s="264"/>
      <c r="P97" s="264"/>
      <c r="Q97" s="264"/>
      <c r="R97" s="264"/>
      <c r="S97" s="265"/>
      <c r="T97" s="144"/>
    </row>
    <row r="98" spans="1:20" ht="16" customHeight="1" thickBot="1" x14ac:dyDescent="0.25">
      <c r="A98" s="17" t="s">
        <v>0</v>
      </c>
      <c r="B98" s="170">
        <v>0</v>
      </c>
      <c r="C98" s="170">
        <v>0</v>
      </c>
      <c r="D98" s="170">
        <v>0</v>
      </c>
      <c r="E98" s="170">
        <v>0</v>
      </c>
      <c r="F98" s="170">
        <v>0</v>
      </c>
      <c r="G98" s="170">
        <v>0</v>
      </c>
      <c r="H98" s="170">
        <v>0</v>
      </c>
      <c r="I98" s="170">
        <v>0</v>
      </c>
      <c r="J98" s="170">
        <v>0</v>
      </c>
      <c r="K98" s="170">
        <v>0</v>
      </c>
      <c r="L98" s="170">
        <v>0</v>
      </c>
      <c r="M98" s="170">
        <v>0</v>
      </c>
      <c r="N98" s="170">
        <v>0</v>
      </c>
      <c r="O98" s="170">
        <v>0</v>
      </c>
      <c r="P98" s="170">
        <v>0</v>
      </c>
      <c r="Q98" s="170">
        <v>0</v>
      </c>
      <c r="R98" s="170">
        <v>0</v>
      </c>
      <c r="S98" s="170">
        <v>0</v>
      </c>
      <c r="T98" s="144"/>
    </row>
    <row r="99" spans="1:20" ht="16" customHeight="1" thickBot="1" x14ac:dyDescent="0.25">
      <c r="A99" s="17" t="s">
        <v>1</v>
      </c>
      <c r="B99" s="170">
        <v>0</v>
      </c>
      <c r="C99" s="170">
        <v>0</v>
      </c>
      <c r="D99" s="170">
        <v>0</v>
      </c>
      <c r="E99" s="170">
        <v>0</v>
      </c>
      <c r="F99" s="170">
        <v>0</v>
      </c>
      <c r="G99" s="170">
        <v>0</v>
      </c>
      <c r="H99" s="170">
        <v>0</v>
      </c>
      <c r="I99" s="170">
        <v>0</v>
      </c>
      <c r="J99" s="170">
        <v>0</v>
      </c>
      <c r="K99" s="170">
        <v>0</v>
      </c>
      <c r="L99" s="170">
        <v>0</v>
      </c>
      <c r="M99" s="170">
        <v>0</v>
      </c>
      <c r="N99" s="170">
        <v>0</v>
      </c>
      <c r="O99" s="170">
        <v>0</v>
      </c>
      <c r="P99" s="170">
        <v>0</v>
      </c>
      <c r="Q99" s="170">
        <v>0</v>
      </c>
      <c r="R99" s="170">
        <v>0</v>
      </c>
      <c r="S99" s="170">
        <v>0</v>
      </c>
      <c r="T99" s="144"/>
    </row>
    <row r="100" spans="1:20" ht="16" customHeight="1" thickBot="1" x14ac:dyDescent="0.25">
      <c r="A100" s="17" t="s">
        <v>2</v>
      </c>
      <c r="B100" s="172">
        <f t="shared" ref="B100" si="60">IF(B99=0,0,B98/B99)</f>
        <v>0</v>
      </c>
      <c r="C100" s="172">
        <f t="shared" ref="C100" si="61">IF(C99=0,0,C98/C99)</f>
        <v>0</v>
      </c>
      <c r="D100" s="172">
        <f t="shared" ref="D100" si="62">IF(D99=0,0,D98/D99)</f>
        <v>0</v>
      </c>
      <c r="E100" s="172">
        <f t="shared" ref="E100" si="63">IF(E99=0,0,E98/E99)</f>
        <v>0</v>
      </c>
      <c r="F100" s="172">
        <f t="shared" ref="F100" si="64">IF(F99=0,0,F98/F99)</f>
        <v>0</v>
      </c>
      <c r="G100" s="172">
        <f t="shared" ref="G100" si="65">IF(G99=0,0,G98/G99)</f>
        <v>0</v>
      </c>
      <c r="H100" s="172">
        <f t="shared" ref="H100" si="66">IF(H99=0,0,H98/H99)</f>
        <v>0</v>
      </c>
      <c r="I100" s="172">
        <f t="shared" ref="I100" si="67">IF(I99=0,0,I98/I99)</f>
        <v>0</v>
      </c>
      <c r="J100" s="172">
        <f t="shared" ref="J100" si="68">IF(J99=0,0,J98/J99)</f>
        <v>0</v>
      </c>
      <c r="K100" s="172">
        <f t="shared" ref="K100" si="69">IF(K99=0,0,K98/K99)</f>
        <v>0</v>
      </c>
      <c r="L100" s="172">
        <f t="shared" ref="L100" si="70">IF(L99=0,0,L98/L99)</f>
        <v>0</v>
      </c>
      <c r="M100" s="172">
        <f t="shared" ref="M100" si="71">IF(M99=0,0,M98/M99)</f>
        <v>0</v>
      </c>
      <c r="N100" s="172">
        <f t="shared" ref="N100" si="72">IF(N99=0,0,N98/N99)</f>
        <v>0</v>
      </c>
      <c r="O100" s="172">
        <f t="shared" ref="O100" si="73">IF(O99=0,0,O98/O99)</f>
        <v>0</v>
      </c>
      <c r="P100" s="172">
        <f t="shared" ref="P100" si="74">IF(P99=0,0,P98/P99)</f>
        <v>0</v>
      </c>
      <c r="Q100" s="172">
        <f t="shared" ref="Q100" si="75">IF(Q99=0,0,Q98/Q99)</f>
        <v>0</v>
      </c>
      <c r="R100" s="172">
        <f t="shared" ref="R100" si="76">IF(R99=0,0,R98/R99)</f>
        <v>0</v>
      </c>
      <c r="S100" s="172">
        <f t="shared" ref="S100" si="77">IF(S99=0,0,S98/S99)</f>
        <v>0</v>
      </c>
      <c r="T100" s="144"/>
    </row>
    <row r="101" spans="1:20" ht="16" customHeight="1" thickBot="1" x14ac:dyDescent="0.25">
      <c r="A101" s="173"/>
      <c r="B101" s="263"/>
      <c r="C101" s="264"/>
      <c r="D101" s="264"/>
      <c r="E101" s="264"/>
      <c r="F101" s="264"/>
      <c r="G101" s="264"/>
      <c r="H101" s="264"/>
      <c r="I101" s="264"/>
      <c r="J101" s="264"/>
      <c r="K101" s="264"/>
      <c r="L101" s="264"/>
      <c r="M101" s="264"/>
      <c r="N101" s="264"/>
      <c r="O101" s="264"/>
      <c r="P101" s="264"/>
      <c r="Q101" s="264"/>
      <c r="R101" s="264"/>
      <c r="S101" s="265"/>
      <c r="T101" s="144"/>
    </row>
    <row r="102" spans="1:20" ht="16" customHeight="1" thickBot="1" x14ac:dyDescent="0.25">
      <c r="A102" s="17" t="s">
        <v>0</v>
      </c>
      <c r="B102" s="170">
        <v>0</v>
      </c>
      <c r="C102" s="170">
        <v>0</v>
      </c>
      <c r="D102" s="170">
        <v>0</v>
      </c>
      <c r="E102" s="170">
        <v>0</v>
      </c>
      <c r="F102" s="170">
        <v>0</v>
      </c>
      <c r="G102" s="170">
        <v>0</v>
      </c>
      <c r="H102" s="170">
        <v>0</v>
      </c>
      <c r="I102" s="170">
        <v>0</v>
      </c>
      <c r="J102" s="170">
        <v>0</v>
      </c>
      <c r="K102" s="170">
        <v>0</v>
      </c>
      <c r="L102" s="170">
        <v>0</v>
      </c>
      <c r="M102" s="170">
        <v>0</v>
      </c>
      <c r="N102" s="170">
        <v>0</v>
      </c>
      <c r="O102" s="170">
        <v>0</v>
      </c>
      <c r="P102" s="170">
        <v>0</v>
      </c>
      <c r="Q102" s="170">
        <v>0</v>
      </c>
      <c r="R102" s="170">
        <v>0</v>
      </c>
      <c r="S102" s="170">
        <v>0</v>
      </c>
      <c r="T102" s="144"/>
    </row>
    <row r="103" spans="1:20" ht="16" customHeight="1" thickBot="1" x14ac:dyDescent="0.25">
      <c r="A103" s="17" t="s">
        <v>1</v>
      </c>
      <c r="B103" s="170">
        <v>0</v>
      </c>
      <c r="C103" s="170">
        <v>0</v>
      </c>
      <c r="D103" s="170">
        <v>0</v>
      </c>
      <c r="E103" s="170">
        <v>0</v>
      </c>
      <c r="F103" s="170">
        <v>0</v>
      </c>
      <c r="G103" s="170">
        <v>0</v>
      </c>
      <c r="H103" s="170">
        <v>0</v>
      </c>
      <c r="I103" s="170">
        <v>0</v>
      </c>
      <c r="J103" s="170">
        <v>0</v>
      </c>
      <c r="K103" s="170">
        <v>0</v>
      </c>
      <c r="L103" s="170">
        <v>0</v>
      </c>
      <c r="M103" s="170">
        <v>0</v>
      </c>
      <c r="N103" s="170">
        <v>0</v>
      </c>
      <c r="O103" s="170">
        <v>0</v>
      </c>
      <c r="P103" s="170">
        <v>0</v>
      </c>
      <c r="Q103" s="170">
        <v>0</v>
      </c>
      <c r="R103" s="170">
        <v>0</v>
      </c>
      <c r="S103" s="170">
        <v>0</v>
      </c>
      <c r="T103" s="144"/>
    </row>
    <row r="104" spans="1:20" ht="16" customHeight="1" thickBot="1" x14ac:dyDescent="0.25">
      <c r="A104" s="17" t="s">
        <v>2</v>
      </c>
      <c r="B104" s="172">
        <f>IF(B103=0,0,B102/B103)</f>
        <v>0</v>
      </c>
      <c r="C104" s="172">
        <f>IF(C103=0,0,C102/C103)</f>
        <v>0</v>
      </c>
      <c r="D104" s="172">
        <f t="shared" ref="D104:S104" si="78">IF(D103=0,0,D102/D103)</f>
        <v>0</v>
      </c>
      <c r="E104" s="172">
        <f t="shared" si="78"/>
        <v>0</v>
      </c>
      <c r="F104" s="172">
        <f t="shared" si="78"/>
        <v>0</v>
      </c>
      <c r="G104" s="172">
        <f t="shared" si="78"/>
        <v>0</v>
      </c>
      <c r="H104" s="172">
        <f t="shared" si="78"/>
        <v>0</v>
      </c>
      <c r="I104" s="172">
        <f t="shared" si="78"/>
        <v>0</v>
      </c>
      <c r="J104" s="172">
        <f t="shared" si="78"/>
        <v>0</v>
      </c>
      <c r="K104" s="172">
        <f t="shared" si="78"/>
        <v>0</v>
      </c>
      <c r="L104" s="172">
        <f t="shared" si="78"/>
        <v>0</v>
      </c>
      <c r="M104" s="172">
        <f t="shared" si="78"/>
        <v>0</v>
      </c>
      <c r="N104" s="172">
        <f t="shared" si="78"/>
        <v>0</v>
      </c>
      <c r="O104" s="172">
        <f t="shared" si="78"/>
        <v>0</v>
      </c>
      <c r="P104" s="172">
        <f t="shared" si="78"/>
        <v>0</v>
      </c>
      <c r="Q104" s="172">
        <f t="shared" si="78"/>
        <v>0</v>
      </c>
      <c r="R104" s="172">
        <f t="shared" si="78"/>
        <v>0</v>
      </c>
      <c r="S104" s="172">
        <f t="shared" si="78"/>
        <v>0</v>
      </c>
      <c r="T104" s="144"/>
    </row>
    <row r="105" spans="1:20" ht="16" customHeight="1" thickBot="1" x14ac:dyDescent="0.25">
      <c r="A105" s="173"/>
      <c r="B105" s="263"/>
      <c r="C105" s="264"/>
      <c r="D105" s="264"/>
      <c r="E105" s="264"/>
      <c r="F105" s="264"/>
      <c r="G105" s="264"/>
      <c r="H105" s="264"/>
      <c r="I105" s="264"/>
      <c r="J105" s="264"/>
      <c r="K105" s="264"/>
      <c r="L105" s="264"/>
      <c r="M105" s="264"/>
      <c r="N105" s="264"/>
      <c r="O105" s="264"/>
      <c r="P105" s="264"/>
      <c r="Q105" s="264"/>
      <c r="R105" s="264"/>
      <c r="S105" s="265"/>
      <c r="T105" s="144"/>
    </row>
    <row r="106" spans="1:20" ht="16" customHeight="1" thickBot="1" x14ac:dyDescent="0.25">
      <c r="A106" s="17" t="s">
        <v>0</v>
      </c>
      <c r="B106" s="170">
        <v>0</v>
      </c>
      <c r="C106" s="170">
        <v>0</v>
      </c>
      <c r="D106" s="170">
        <v>0</v>
      </c>
      <c r="E106" s="170">
        <v>0</v>
      </c>
      <c r="F106" s="170">
        <v>0</v>
      </c>
      <c r="G106" s="170">
        <v>0</v>
      </c>
      <c r="H106" s="170">
        <v>0</v>
      </c>
      <c r="I106" s="170">
        <v>0</v>
      </c>
      <c r="J106" s="170">
        <v>0</v>
      </c>
      <c r="K106" s="170">
        <v>0</v>
      </c>
      <c r="L106" s="170">
        <v>0</v>
      </c>
      <c r="M106" s="170">
        <v>0</v>
      </c>
      <c r="N106" s="170">
        <v>0</v>
      </c>
      <c r="O106" s="170">
        <v>0</v>
      </c>
      <c r="P106" s="170">
        <v>0</v>
      </c>
      <c r="Q106" s="170">
        <v>0</v>
      </c>
      <c r="R106" s="170">
        <v>0</v>
      </c>
      <c r="S106" s="170">
        <v>0</v>
      </c>
      <c r="T106" s="144"/>
    </row>
    <row r="107" spans="1:20" ht="16" customHeight="1" thickBot="1" x14ac:dyDescent="0.25">
      <c r="A107" s="17" t="s">
        <v>1</v>
      </c>
      <c r="B107" s="170">
        <v>0</v>
      </c>
      <c r="C107" s="170">
        <v>0</v>
      </c>
      <c r="D107" s="170">
        <v>0</v>
      </c>
      <c r="E107" s="170">
        <v>0</v>
      </c>
      <c r="F107" s="170">
        <v>0</v>
      </c>
      <c r="G107" s="170">
        <v>0</v>
      </c>
      <c r="H107" s="170">
        <v>0</v>
      </c>
      <c r="I107" s="170">
        <v>0</v>
      </c>
      <c r="J107" s="170">
        <v>0</v>
      </c>
      <c r="K107" s="170">
        <v>0</v>
      </c>
      <c r="L107" s="170">
        <v>0</v>
      </c>
      <c r="M107" s="170">
        <v>0</v>
      </c>
      <c r="N107" s="170">
        <v>0</v>
      </c>
      <c r="O107" s="170">
        <v>0</v>
      </c>
      <c r="P107" s="170">
        <v>0</v>
      </c>
      <c r="Q107" s="170">
        <v>0</v>
      </c>
      <c r="R107" s="170">
        <v>0</v>
      </c>
      <c r="S107" s="170">
        <v>0</v>
      </c>
      <c r="T107" s="144"/>
    </row>
    <row r="108" spans="1:20" ht="16" customHeight="1" thickBot="1" x14ac:dyDescent="0.25">
      <c r="A108" s="17" t="s">
        <v>2</v>
      </c>
      <c r="B108" s="172">
        <f t="shared" ref="B108" si="79">IF(B107=0,0,B106/B107)</f>
        <v>0</v>
      </c>
      <c r="C108" s="172">
        <f t="shared" ref="C108" si="80">IF(C107=0,0,C106/C107)</f>
        <v>0</v>
      </c>
      <c r="D108" s="172">
        <f t="shared" ref="D108" si="81">IF(D107=0,0,D106/D107)</f>
        <v>0</v>
      </c>
      <c r="E108" s="172">
        <f t="shared" ref="E108" si="82">IF(E107=0,0,E106/E107)</f>
        <v>0</v>
      </c>
      <c r="F108" s="172">
        <f t="shared" ref="F108" si="83">IF(F107=0,0,F106/F107)</f>
        <v>0</v>
      </c>
      <c r="G108" s="172">
        <f t="shared" ref="G108" si="84">IF(G107=0,0,G106/G107)</f>
        <v>0</v>
      </c>
      <c r="H108" s="172">
        <f t="shared" ref="H108" si="85">IF(H107=0,0,H106/H107)</f>
        <v>0</v>
      </c>
      <c r="I108" s="172">
        <f t="shared" ref="I108" si="86">IF(I107=0,0,I106/I107)</f>
        <v>0</v>
      </c>
      <c r="J108" s="172">
        <f t="shared" ref="J108" si="87">IF(J107=0,0,J106/J107)</f>
        <v>0</v>
      </c>
      <c r="K108" s="172">
        <f t="shared" ref="K108" si="88">IF(K107=0,0,K106/K107)</f>
        <v>0</v>
      </c>
      <c r="L108" s="172">
        <f t="shared" ref="L108" si="89">IF(L107=0,0,L106/L107)</f>
        <v>0</v>
      </c>
      <c r="M108" s="172">
        <f t="shared" ref="M108" si="90">IF(M107=0,0,M106/M107)</f>
        <v>0</v>
      </c>
      <c r="N108" s="172">
        <f t="shared" ref="N108" si="91">IF(N107=0,0,N106/N107)</f>
        <v>0</v>
      </c>
      <c r="O108" s="172">
        <f t="shared" ref="O108" si="92">IF(O107=0,0,O106/O107)</f>
        <v>0</v>
      </c>
      <c r="P108" s="172">
        <f t="shared" ref="P108" si="93">IF(P107=0,0,P106/P107)</f>
        <v>0</v>
      </c>
      <c r="Q108" s="172">
        <f t="shared" ref="Q108" si="94">IF(Q107=0,0,Q106/Q107)</f>
        <v>0</v>
      </c>
      <c r="R108" s="172">
        <f t="shared" ref="R108" si="95">IF(R107=0,0,R106/R107)</f>
        <v>0</v>
      </c>
      <c r="S108" s="172">
        <f t="shared" ref="S108" si="96">IF(S107=0,0,S106/S107)</f>
        <v>0</v>
      </c>
      <c r="T108" s="144"/>
    </row>
    <row r="109" spans="1:20" ht="16" customHeight="1" thickBot="1" x14ac:dyDescent="0.25">
      <c r="A109" s="269"/>
      <c r="B109" s="269"/>
      <c r="C109" s="269"/>
      <c r="D109" s="269"/>
      <c r="E109" s="269"/>
      <c r="F109" s="269"/>
      <c r="G109" s="269"/>
      <c r="H109" s="269"/>
      <c r="I109" s="269"/>
      <c r="J109" s="174"/>
      <c r="K109" s="174"/>
      <c r="L109" s="174"/>
      <c r="M109" s="174"/>
      <c r="N109" s="174"/>
      <c r="O109" s="174"/>
      <c r="P109" s="174"/>
      <c r="Q109" s="174"/>
      <c r="R109" s="174"/>
      <c r="S109" s="174"/>
      <c r="T109" s="144"/>
    </row>
    <row r="110" spans="1:20" ht="16" customHeight="1" thickBot="1" x14ac:dyDescent="0.25">
      <c r="A110" s="17" t="s">
        <v>37</v>
      </c>
      <c r="B110" s="176">
        <f>B86+B90+B94+B98+B102+B106</f>
        <v>0</v>
      </c>
      <c r="C110" s="176">
        <f t="shared" ref="C110:R110" si="97">C86+C90+C94+C98+C102+C106</f>
        <v>0</v>
      </c>
      <c r="D110" s="176">
        <f t="shared" si="97"/>
        <v>0</v>
      </c>
      <c r="E110" s="176">
        <f t="shared" si="97"/>
        <v>0</v>
      </c>
      <c r="F110" s="176">
        <f t="shared" si="97"/>
        <v>0</v>
      </c>
      <c r="G110" s="176">
        <f t="shared" si="97"/>
        <v>0</v>
      </c>
      <c r="H110" s="176">
        <f t="shared" si="97"/>
        <v>0</v>
      </c>
      <c r="I110" s="176">
        <f t="shared" si="97"/>
        <v>0</v>
      </c>
      <c r="J110" s="176">
        <f t="shared" si="97"/>
        <v>0</v>
      </c>
      <c r="K110" s="176">
        <f t="shared" si="97"/>
        <v>0</v>
      </c>
      <c r="L110" s="176">
        <f t="shared" si="97"/>
        <v>0</v>
      </c>
      <c r="M110" s="176">
        <f t="shared" si="97"/>
        <v>0</v>
      </c>
      <c r="N110" s="176">
        <f t="shared" si="97"/>
        <v>0</v>
      </c>
      <c r="O110" s="176">
        <f t="shared" si="97"/>
        <v>0</v>
      </c>
      <c r="P110" s="176">
        <f t="shared" si="97"/>
        <v>0</v>
      </c>
      <c r="Q110" s="176">
        <f t="shared" si="97"/>
        <v>0</v>
      </c>
      <c r="R110" s="176">
        <f t="shared" si="97"/>
        <v>0</v>
      </c>
      <c r="S110" s="176">
        <f>S86+S90+S94+S98+S102+S106</f>
        <v>0</v>
      </c>
      <c r="T110" s="144"/>
    </row>
    <row r="111" spans="1:20" ht="16" customHeight="1" thickBot="1" x14ac:dyDescent="0.25">
      <c r="A111" s="17" t="s">
        <v>25</v>
      </c>
      <c r="B111" s="176">
        <f>B87+B91+B95+B99+B103+B107</f>
        <v>0</v>
      </c>
      <c r="C111" s="176">
        <f t="shared" ref="C111:R111" si="98">C87+C91+C95+C99+C103+C107</f>
        <v>0</v>
      </c>
      <c r="D111" s="176">
        <f t="shared" si="98"/>
        <v>0</v>
      </c>
      <c r="E111" s="176">
        <f t="shared" si="98"/>
        <v>0</v>
      </c>
      <c r="F111" s="176">
        <f t="shared" si="98"/>
        <v>0</v>
      </c>
      <c r="G111" s="176">
        <f t="shared" si="98"/>
        <v>0</v>
      </c>
      <c r="H111" s="176">
        <f t="shared" si="98"/>
        <v>0</v>
      </c>
      <c r="I111" s="176">
        <f t="shared" si="98"/>
        <v>0</v>
      </c>
      <c r="J111" s="176">
        <f t="shared" si="98"/>
        <v>0</v>
      </c>
      <c r="K111" s="176">
        <f t="shared" si="98"/>
        <v>0</v>
      </c>
      <c r="L111" s="176">
        <f t="shared" si="98"/>
        <v>0</v>
      </c>
      <c r="M111" s="176">
        <f t="shared" si="98"/>
        <v>0</v>
      </c>
      <c r="N111" s="176">
        <f t="shared" si="98"/>
        <v>0</v>
      </c>
      <c r="O111" s="176">
        <f t="shared" si="98"/>
        <v>0</v>
      </c>
      <c r="P111" s="176">
        <f t="shared" si="98"/>
        <v>0</v>
      </c>
      <c r="Q111" s="176">
        <f t="shared" si="98"/>
        <v>0</v>
      </c>
      <c r="R111" s="176">
        <f t="shared" si="98"/>
        <v>0</v>
      </c>
      <c r="S111" s="176">
        <f>S87+S91+S95+S99+S103+S107</f>
        <v>0</v>
      </c>
      <c r="T111" s="144"/>
    </row>
    <row r="112" spans="1:20" ht="16" customHeight="1" thickBot="1" x14ac:dyDescent="0.25">
      <c r="A112" s="2" t="s">
        <v>44</v>
      </c>
      <c r="B112" s="178">
        <f>IF(B111=0,0,B110/B111)</f>
        <v>0</v>
      </c>
      <c r="C112" s="178">
        <f>IF(C111=0,0,C110/C111)</f>
        <v>0</v>
      </c>
      <c r="D112" s="178">
        <f t="shared" ref="D112:S112" si="99">IF(D111=0,0,D110/D111)</f>
        <v>0</v>
      </c>
      <c r="E112" s="178">
        <f t="shared" si="99"/>
        <v>0</v>
      </c>
      <c r="F112" s="178">
        <f t="shared" si="99"/>
        <v>0</v>
      </c>
      <c r="G112" s="178">
        <f t="shared" si="99"/>
        <v>0</v>
      </c>
      <c r="H112" s="178">
        <f t="shared" si="99"/>
        <v>0</v>
      </c>
      <c r="I112" s="178">
        <f t="shared" si="99"/>
        <v>0</v>
      </c>
      <c r="J112" s="178">
        <f t="shared" si="99"/>
        <v>0</v>
      </c>
      <c r="K112" s="178">
        <f t="shared" si="99"/>
        <v>0</v>
      </c>
      <c r="L112" s="178">
        <f t="shared" si="99"/>
        <v>0</v>
      </c>
      <c r="M112" s="178">
        <f t="shared" si="99"/>
        <v>0</v>
      </c>
      <c r="N112" s="178">
        <f t="shared" si="99"/>
        <v>0</v>
      </c>
      <c r="O112" s="178">
        <f t="shared" si="99"/>
        <v>0</v>
      </c>
      <c r="P112" s="178">
        <f t="shared" si="99"/>
        <v>0</v>
      </c>
      <c r="Q112" s="178">
        <f t="shared" si="99"/>
        <v>0</v>
      </c>
      <c r="R112" s="178">
        <f t="shared" si="99"/>
        <v>0</v>
      </c>
      <c r="S112" s="178">
        <f t="shared" si="99"/>
        <v>0</v>
      </c>
      <c r="T112" s="144"/>
    </row>
    <row r="113" spans="1:20" ht="16" customHeight="1" thickBot="1" x14ac:dyDescent="0.25">
      <c r="A113" s="266"/>
      <c r="B113" s="231"/>
      <c r="C113" s="231"/>
      <c r="D113" s="231"/>
      <c r="E113" s="231"/>
      <c r="F113" s="231"/>
      <c r="G113" s="231"/>
      <c r="H113" s="231"/>
      <c r="I113" s="231"/>
      <c r="J113" s="231"/>
      <c r="K113" s="231"/>
      <c r="L113" s="231"/>
      <c r="M113" s="231"/>
      <c r="N113" s="231"/>
      <c r="O113" s="231"/>
      <c r="P113" s="231"/>
      <c r="Q113" s="231"/>
      <c r="R113" s="231"/>
      <c r="S113" s="231"/>
      <c r="T113" s="231"/>
    </row>
    <row r="114" spans="1:20" ht="16" customHeight="1" thickBot="1" x14ac:dyDescent="0.25">
      <c r="A114" s="260" t="s">
        <v>167</v>
      </c>
      <c r="B114" s="260"/>
      <c r="C114" s="260"/>
      <c r="D114" s="260"/>
      <c r="E114" s="260"/>
      <c r="F114" s="260"/>
      <c r="G114" s="260"/>
      <c r="H114" s="260"/>
      <c r="I114" s="260"/>
      <c r="J114" s="260"/>
      <c r="K114" s="260"/>
      <c r="L114" s="260"/>
      <c r="M114" s="260"/>
      <c r="N114" s="260"/>
      <c r="O114" s="260"/>
      <c r="P114" s="260"/>
      <c r="Q114" s="260"/>
      <c r="R114" s="260"/>
      <c r="S114" s="260"/>
      <c r="T114" s="210"/>
    </row>
    <row r="115" spans="1:20" ht="16" customHeight="1" thickBot="1" x14ac:dyDescent="0.25">
      <c r="A115" s="234" t="s">
        <v>259</v>
      </c>
      <c r="B115" s="235"/>
      <c r="C115" s="235"/>
      <c r="D115" s="235"/>
      <c r="E115" s="235"/>
      <c r="F115" s="235"/>
      <c r="G115" s="235"/>
      <c r="H115" s="235"/>
      <c r="I115" s="235"/>
      <c r="J115" s="235"/>
      <c r="K115" s="235"/>
      <c r="L115" s="235"/>
      <c r="M115" s="235"/>
      <c r="N115" s="235"/>
      <c r="O115" s="235"/>
      <c r="P115" s="235"/>
      <c r="Q115" s="235"/>
      <c r="R115" s="235"/>
      <c r="S115" s="236"/>
      <c r="T115" s="144"/>
    </row>
    <row r="116" spans="1:20" ht="16" customHeight="1" thickBot="1" x14ac:dyDescent="0.25">
      <c r="A116" s="234" t="s">
        <v>260</v>
      </c>
      <c r="B116" s="235"/>
      <c r="C116" s="235"/>
      <c r="D116" s="235"/>
      <c r="E116" s="235"/>
      <c r="F116" s="235"/>
      <c r="G116" s="235"/>
      <c r="H116" s="235"/>
      <c r="I116" s="235"/>
      <c r="J116" s="235"/>
      <c r="K116" s="235"/>
      <c r="L116" s="235"/>
      <c r="M116" s="235"/>
      <c r="N116" s="235"/>
      <c r="O116" s="235"/>
      <c r="P116" s="235"/>
      <c r="Q116" s="235"/>
      <c r="R116" s="235"/>
      <c r="S116" s="236"/>
      <c r="T116" s="144"/>
    </row>
    <row r="117" spans="1:20" ht="16" customHeight="1" thickBot="1" x14ac:dyDescent="0.25">
      <c r="A117" s="234" t="s">
        <v>261</v>
      </c>
      <c r="B117" s="235"/>
      <c r="C117" s="235"/>
      <c r="D117" s="235"/>
      <c r="E117" s="235"/>
      <c r="F117" s="235"/>
      <c r="G117" s="235"/>
      <c r="H117" s="235"/>
      <c r="I117" s="235"/>
      <c r="J117" s="235"/>
      <c r="K117" s="235"/>
      <c r="L117" s="235"/>
      <c r="M117" s="235"/>
      <c r="N117" s="235"/>
      <c r="O117" s="235"/>
      <c r="P117" s="235"/>
      <c r="Q117" s="235"/>
      <c r="R117" s="235"/>
      <c r="S117" s="236"/>
      <c r="T117" s="144"/>
    </row>
    <row r="118" spans="1:20" ht="16" customHeight="1" thickBot="1" x14ac:dyDescent="0.25">
      <c r="A118" s="234" t="s">
        <v>262</v>
      </c>
      <c r="B118" s="235"/>
      <c r="C118" s="235"/>
      <c r="D118" s="235"/>
      <c r="E118" s="235"/>
      <c r="F118" s="235"/>
      <c r="G118" s="235"/>
      <c r="H118" s="235"/>
      <c r="I118" s="235"/>
      <c r="J118" s="235"/>
      <c r="K118" s="235"/>
      <c r="L118" s="235"/>
      <c r="M118" s="235"/>
      <c r="N118" s="235"/>
      <c r="O118" s="235"/>
      <c r="P118" s="235"/>
      <c r="Q118" s="235"/>
      <c r="R118" s="235"/>
      <c r="S118" s="236"/>
      <c r="T118" s="144"/>
    </row>
    <row r="119" spans="1:20" ht="16" customHeight="1" thickBot="1" x14ac:dyDescent="0.25">
      <c r="A119" s="234" t="s">
        <v>263</v>
      </c>
      <c r="B119" s="235"/>
      <c r="C119" s="235"/>
      <c r="D119" s="235"/>
      <c r="E119" s="235"/>
      <c r="F119" s="235"/>
      <c r="G119" s="235"/>
      <c r="H119" s="235"/>
      <c r="I119" s="235"/>
      <c r="J119" s="235"/>
      <c r="K119" s="235"/>
      <c r="L119" s="235"/>
      <c r="M119" s="235"/>
      <c r="N119" s="235"/>
      <c r="O119" s="235"/>
      <c r="P119" s="235"/>
      <c r="Q119" s="235"/>
      <c r="R119" s="235"/>
      <c r="S119" s="236"/>
      <c r="T119" s="144"/>
    </row>
    <row r="120" spans="1:20" ht="35" customHeight="1" thickBot="1" x14ac:dyDescent="0.25">
      <c r="A120" s="158" t="s">
        <v>539</v>
      </c>
      <c r="B120" s="270"/>
      <c r="C120" s="235"/>
      <c r="D120" s="235"/>
      <c r="E120" s="235"/>
      <c r="F120" s="235"/>
      <c r="G120" s="235"/>
      <c r="H120" s="235"/>
      <c r="I120" s="235"/>
      <c r="J120" s="235"/>
      <c r="K120" s="235"/>
      <c r="L120" s="235"/>
      <c r="M120" s="235"/>
      <c r="N120" s="235"/>
      <c r="O120" s="235"/>
      <c r="P120" s="235"/>
      <c r="Q120" s="235"/>
      <c r="R120" s="235"/>
      <c r="S120" s="236"/>
      <c r="T120" s="144"/>
    </row>
    <row r="121" spans="1:20" ht="16" customHeight="1" thickBot="1" x14ac:dyDescent="0.25">
      <c r="A121" s="211"/>
      <c r="B121" s="210"/>
      <c r="C121" s="210"/>
      <c r="D121" s="210"/>
      <c r="E121" s="210"/>
      <c r="F121" s="210"/>
      <c r="G121" s="210"/>
      <c r="H121" s="210"/>
      <c r="I121" s="210"/>
      <c r="J121" s="210"/>
      <c r="K121" s="210"/>
      <c r="L121" s="210"/>
      <c r="M121" s="210"/>
      <c r="N121" s="210"/>
      <c r="O121" s="210"/>
      <c r="P121" s="210"/>
      <c r="Q121" s="210"/>
      <c r="R121" s="210"/>
      <c r="S121" s="210"/>
      <c r="T121" s="210"/>
    </row>
  </sheetData>
  <sheetProtection algorithmName="SHA-512" hashValue="al9nAp16Sf82o70CycMo7Jd6EEDId22yNrppDqHy/9Rp6bQzH3XCUlxhv4C/Ni9m/kW/hT+ckulixAohWByIiA==" saltValue="4EbOvBJUrip6+x54RYiJEA==" spinCount="100000" sheet="1" objects="1" scenarios="1" insertRows="0"/>
  <mergeCells count="44">
    <mergeCell ref="B97:S97"/>
    <mergeCell ref="B93:S93"/>
    <mergeCell ref="B89:S89"/>
    <mergeCell ref="B42:S42"/>
    <mergeCell ref="B38:S38"/>
    <mergeCell ref="B70:S70"/>
    <mergeCell ref="B66:S66"/>
    <mergeCell ref="B62:S62"/>
    <mergeCell ref="B58:S58"/>
    <mergeCell ref="B54:S54"/>
    <mergeCell ref="B50:S50"/>
    <mergeCell ref="B46:S46"/>
    <mergeCell ref="B85:S85"/>
    <mergeCell ref="A121:T121"/>
    <mergeCell ref="A113:T113"/>
    <mergeCell ref="A84:T84"/>
    <mergeCell ref="A79:T79"/>
    <mergeCell ref="A109:I109"/>
    <mergeCell ref="A115:S115"/>
    <mergeCell ref="A119:S119"/>
    <mergeCell ref="B120:S120"/>
    <mergeCell ref="A118:S118"/>
    <mergeCell ref="A117:S117"/>
    <mergeCell ref="A116:S116"/>
    <mergeCell ref="A82:T82"/>
    <mergeCell ref="A83:T83"/>
    <mergeCell ref="A114:T114"/>
    <mergeCell ref="B105:S105"/>
    <mergeCell ref="B101:S101"/>
    <mergeCell ref="A13:I13"/>
    <mergeCell ref="A14:I14"/>
    <mergeCell ref="A15:I15"/>
    <mergeCell ref="A16:I16"/>
    <mergeCell ref="A17:I17"/>
    <mergeCell ref="B30:S30"/>
    <mergeCell ref="B34:S34"/>
    <mergeCell ref="A78:T78"/>
    <mergeCell ref="A74:I74"/>
    <mergeCell ref="A18:I18"/>
    <mergeCell ref="A19:I19"/>
    <mergeCell ref="A23:T23"/>
    <mergeCell ref="A24:T24"/>
    <mergeCell ref="B26:S26"/>
    <mergeCell ref="A25:T25"/>
  </mergeCells>
  <conditionalFormatting sqref="B77:S77">
    <cfRule type="expression" dxfId="52" priority="5" stopIfTrue="1">
      <formula>B76=0</formula>
    </cfRule>
    <cfRule type="expression" dxfId="51" priority="22">
      <formula>B77&gt;=0.8</formula>
    </cfRule>
    <cfRule type="expression" dxfId="50" priority="23">
      <formula>B77&gt;=0.6</formula>
    </cfRule>
    <cfRule type="expression" dxfId="49" priority="24">
      <formula>B77&gt;=0.2</formula>
    </cfRule>
    <cfRule type="expression" dxfId="48" priority="25">
      <formula>B77&lt;0.2</formula>
    </cfRule>
  </conditionalFormatting>
  <conditionalFormatting sqref="B112:S112">
    <cfRule type="expression" dxfId="47" priority="4" stopIfTrue="1">
      <formula>B111=0</formula>
    </cfRule>
    <cfRule type="expression" dxfId="46" priority="6">
      <formula>B112&gt;=0.8</formula>
    </cfRule>
    <cfRule type="expression" dxfId="45" priority="7">
      <formula>B112&gt;=0.6</formula>
    </cfRule>
    <cfRule type="expression" dxfId="44" priority="8">
      <formula>B112&gt;=0.2</formula>
    </cfRule>
    <cfRule type="expression" dxfId="43" priority="9">
      <formula>B112&lt;0.2</formula>
    </cfRule>
  </conditionalFormatting>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expression" priority="1" id="{D0B7D3C5-CCEF-4BEF-9C70-5BAC56347FCD}">
            <xm:f>AND('Start Here'!$C$11=Data!$B$12,'Start Here'!$C$12=Data!$B$25)</xm:f>
            <x14:dxf>
              <fill>
                <patternFill>
                  <bgColor theme="1" tint="0.24994659260841701"/>
                </patternFill>
              </fill>
            </x14:dxf>
          </x14:cfRule>
          <xm:sqref>A3:T22 A23:I26 T26 A27:T29 A30:I30 T30 A31:T33 A34:I34 T34 A35:T37 A38:I38 T38 A39:T41 A42:I42 T42 A43:T45 A46:I46 T46 A47:T49 A50:I50 T50 A51:T53 A54:I54 T54 A55:T57 A58:I58 T58 A59:T61 A62:B62 T62 A63:T65 A66:B66 T66 A67:T69 A70:B70 T70 A71:T77 A78:I78 A79 A80:T81 A82:I85 T85 A86:T88 A89:I89 T89 A90:T92 A93:I93 T93 A94:T96 A97:B97 T97 A98:T100 A101:B101 T101 A102:T104 A105:B105 T105 A106:T112 A113:A119 T115:T120 A120:B120 A121</xm:sqref>
        </x14:conditionalFormatting>
      </x14:conditionalFormatting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941918-552F-45A0-81C3-8674FD96ECFC}">
  <sheetPr>
    <tabColor rgb="FFD24DA5"/>
  </sheetPr>
  <dimension ref="A1:J68"/>
  <sheetViews>
    <sheetView workbookViewId="0"/>
  </sheetViews>
  <sheetFormatPr baseColWidth="10" defaultColWidth="8.83203125" defaultRowHeight="16" x14ac:dyDescent="0.2"/>
  <cols>
    <col min="1" max="1" width="48.83203125" customWidth="1"/>
    <col min="10" max="10" width="27.5" customWidth="1"/>
  </cols>
  <sheetData>
    <row r="1" spans="1:9" ht="20" x14ac:dyDescent="0.2">
      <c r="A1" s="102" t="s">
        <v>18</v>
      </c>
      <c r="I1" s="19" t="str">
        <f>rci_name</f>
        <v xml:space="preserve">Enter your RCS name here </v>
      </c>
    </row>
    <row r="2" spans="1:9" ht="16" customHeight="1" x14ac:dyDescent="0.2">
      <c r="A2" s="44" t="str">
        <f>VLOOKUP('Start Here'!C11,Table3[],2,FALSE)</f>
        <v>Pathway A: Full Transition to Non-Residential Services</v>
      </c>
    </row>
    <row r="3" spans="1:9" ht="16" customHeight="1" x14ac:dyDescent="0.2">
      <c r="A3" s="77" t="str">
        <f>IF(AND('Start Here'!$C$11=Data!$B$12,'Start Here'!$C$12=Data!$B$25),Data!$D$24,"")</f>
        <v/>
      </c>
    </row>
    <row r="4" spans="1:9" x14ac:dyDescent="0.2">
      <c r="A4" s="46" t="s">
        <v>138</v>
      </c>
    </row>
    <row r="6" spans="1:9" x14ac:dyDescent="0.2">
      <c r="A6" s="48" t="s">
        <v>26</v>
      </c>
    </row>
    <row r="7" spans="1:9" x14ac:dyDescent="0.2">
      <c r="A7" s="48" t="s">
        <v>31</v>
      </c>
    </row>
    <row r="8" spans="1:9" x14ac:dyDescent="0.2">
      <c r="A8" s="48" t="s">
        <v>32</v>
      </c>
    </row>
    <row r="9" spans="1:9" x14ac:dyDescent="0.2">
      <c r="A9" s="48" t="s">
        <v>33</v>
      </c>
    </row>
    <row r="10" spans="1:9" x14ac:dyDescent="0.2">
      <c r="A10" s="47" t="s">
        <v>34</v>
      </c>
    </row>
    <row r="12" spans="1:9" ht="52" customHeight="1" x14ac:dyDescent="0.2">
      <c r="A12" s="224" t="s">
        <v>661</v>
      </c>
      <c r="B12" s="224"/>
      <c r="C12" s="224"/>
      <c r="D12" s="224"/>
      <c r="E12" s="224"/>
      <c r="F12" s="224"/>
      <c r="G12" s="224"/>
      <c r="H12" s="224"/>
      <c r="I12" s="224"/>
    </row>
    <row r="13" spans="1:9" x14ac:dyDescent="0.2">
      <c r="A13" s="6"/>
    </row>
    <row r="14" spans="1:9" x14ac:dyDescent="0.2">
      <c r="A14" s="7" t="s">
        <v>19</v>
      </c>
    </row>
    <row r="15" spans="1:9" ht="88" customHeight="1" x14ac:dyDescent="0.2">
      <c r="A15" s="207" t="s">
        <v>674</v>
      </c>
      <c r="B15" s="207"/>
      <c r="C15" s="207"/>
      <c r="D15" s="207"/>
      <c r="E15" s="207"/>
      <c r="F15" s="207"/>
      <c r="G15" s="207"/>
      <c r="H15" s="207"/>
      <c r="I15" s="207"/>
    </row>
    <row r="16" spans="1:9" ht="16" customHeight="1" x14ac:dyDescent="0.2">
      <c r="A16" s="208" t="s">
        <v>24</v>
      </c>
      <c r="B16" s="208"/>
      <c r="C16" s="208"/>
      <c r="D16" s="208"/>
      <c r="E16" s="208"/>
      <c r="F16" s="208"/>
      <c r="G16" s="208"/>
      <c r="H16" s="208"/>
      <c r="I16" s="208"/>
    </row>
    <row r="17" spans="1:10" x14ac:dyDescent="0.2">
      <c r="A17" s="42" t="s">
        <v>117</v>
      </c>
    </row>
    <row r="18" spans="1:10" x14ac:dyDescent="0.2">
      <c r="A18" s="42" t="s">
        <v>118</v>
      </c>
    </row>
    <row r="19" spans="1:10" x14ac:dyDescent="0.2">
      <c r="A19" s="42" t="s">
        <v>119</v>
      </c>
    </row>
    <row r="20" spans="1:10" x14ac:dyDescent="0.2">
      <c r="A20" s="42" t="s">
        <v>122</v>
      </c>
    </row>
    <row r="21" spans="1:10" x14ac:dyDescent="0.2">
      <c r="A21" s="208" t="s">
        <v>116</v>
      </c>
      <c r="B21" s="208"/>
      <c r="C21" s="208"/>
      <c r="D21" s="208"/>
      <c r="E21" s="208"/>
      <c r="F21" s="208"/>
      <c r="G21" s="208"/>
      <c r="H21" s="208"/>
      <c r="I21" s="208"/>
    </row>
    <row r="22" spans="1:10" ht="16" customHeight="1" x14ac:dyDescent="0.2">
      <c r="A22" s="208" t="s">
        <v>653</v>
      </c>
      <c r="B22" s="215"/>
      <c r="C22" s="215"/>
      <c r="D22" s="215"/>
      <c r="E22" s="215"/>
      <c r="F22" s="215"/>
      <c r="G22" s="215"/>
      <c r="H22" s="215"/>
      <c r="I22" s="215"/>
    </row>
    <row r="23" spans="1:10" ht="35" customHeight="1" x14ac:dyDescent="0.2">
      <c r="A23" s="208" t="s">
        <v>654</v>
      </c>
      <c r="B23" s="208"/>
      <c r="C23" s="208"/>
      <c r="D23" s="208"/>
      <c r="E23" s="208"/>
      <c r="F23" s="208"/>
      <c r="G23" s="208"/>
      <c r="H23" s="208"/>
      <c r="I23" s="208"/>
    </row>
    <row r="24" spans="1:10" ht="16" customHeight="1" thickBot="1" x14ac:dyDescent="0.25">
      <c r="A24" s="8"/>
      <c r="B24" s="8"/>
      <c r="C24" s="8"/>
      <c r="D24" s="8"/>
      <c r="E24" s="8"/>
      <c r="F24" s="8"/>
      <c r="G24" s="8"/>
      <c r="H24" s="8"/>
      <c r="I24" s="8"/>
    </row>
    <row r="25" spans="1:10" ht="16" customHeight="1" thickBot="1" x14ac:dyDescent="0.25">
      <c r="A25" s="2" t="s">
        <v>12</v>
      </c>
      <c r="B25" s="10">
        <f t="shared" ref="B25:I25" si="0">EDATE(START_DATE,B26)</f>
        <v>46296</v>
      </c>
      <c r="C25" s="10">
        <f t="shared" si="0"/>
        <v>46388</v>
      </c>
      <c r="D25" s="10">
        <f t="shared" si="0"/>
        <v>46478</v>
      </c>
      <c r="E25" s="10">
        <f t="shared" si="0"/>
        <v>46569</v>
      </c>
      <c r="F25" s="10">
        <f t="shared" si="0"/>
        <v>46661</v>
      </c>
      <c r="G25" s="10">
        <f t="shared" si="0"/>
        <v>46753</v>
      </c>
      <c r="H25" s="10">
        <f t="shared" si="0"/>
        <v>46844</v>
      </c>
      <c r="I25" s="10">
        <f t="shared" si="0"/>
        <v>46935</v>
      </c>
      <c r="J25" s="10" t="s">
        <v>168</v>
      </c>
    </row>
    <row r="26" spans="1:10" ht="16" customHeight="1" thickBot="1" x14ac:dyDescent="0.25">
      <c r="A26" s="2" t="s">
        <v>36</v>
      </c>
      <c r="B26" s="34">
        <v>3</v>
      </c>
      <c r="C26" s="34">
        <v>6</v>
      </c>
      <c r="D26" s="34">
        <v>9</v>
      </c>
      <c r="E26" s="34">
        <v>12</v>
      </c>
      <c r="F26" s="34">
        <v>15</v>
      </c>
      <c r="G26" s="34">
        <v>18</v>
      </c>
      <c r="H26" s="34">
        <v>21</v>
      </c>
      <c r="I26" s="34">
        <v>24</v>
      </c>
      <c r="J26" s="144"/>
    </row>
    <row r="27" spans="1:10" ht="16" customHeight="1" thickBot="1" x14ac:dyDescent="0.25">
      <c r="A27" s="271"/>
      <c r="B27" s="275"/>
      <c r="C27" s="275"/>
      <c r="D27" s="275"/>
      <c r="E27" s="275"/>
      <c r="F27" s="275"/>
      <c r="G27" s="275"/>
      <c r="H27" s="275"/>
      <c r="I27" s="275"/>
      <c r="J27" s="256"/>
    </row>
    <row r="28" spans="1:10" ht="17" thickBot="1" x14ac:dyDescent="0.25">
      <c r="A28" s="274" t="s">
        <v>60</v>
      </c>
      <c r="B28" s="198"/>
      <c r="C28" s="198"/>
      <c r="D28" s="198"/>
      <c r="E28" s="198"/>
      <c r="F28" s="198"/>
      <c r="G28" s="198"/>
      <c r="H28" s="198"/>
      <c r="I28" s="198"/>
      <c r="J28" s="256"/>
    </row>
    <row r="29" spans="1:10" ht="52" customHeight="1" thickBot="1" x14ac:dyDescent="0.25">
      <c r="A29" s="1" t="s">
        <v>245</v>
      </c>
      <c r="B29" s="33" t="s">
        <v>112</v>
      </c>
      <c r="C29" s="33" t="s">
        <v>112</v>
      </c>
      <c r="D29" s="33" t="s">
        <v>112</v>
      </c>
      <c r="E29" s="33" t="s">
        <v>112</v>
      </c>
      <c r="F29" s="33" t="s">
        <v>112</v>
      </c>
      <c r="G29" s="33" t="s">
        <v>112</v>
      </c>
      <c r="H29" s="33" t="s">
        <v>112</v>
      </c>
      <c r="I29" s="33" t="s">
        <v>112</v>
      </c>
      <c r="J29" s="144"/>
    </row>
    <row r="30" spans="1:10" ht="52" customHeight="1" thickBot="1" x14ac:dyDescent="0.25">
      <c r="A30" s="1" t="s">
        <v>246</v>
      </c>
      <c r="B30" s="33" t="s">
        <v>112</v>
      </c>
      <c r="C30" s="33" t="s">
        <v>112</v>
      </c>
      <c r="D30" s="33" t="s">
        <v>112</v>
      </c>
      <c r="E30" s="33" t="s">
        <v>112</v>
      </c>
      <c r="F30" s="33" t="s">
        <v>112</v>
      </c>
      <c r="G30" s="33" t="s">
        <v>112</v>
      </c>
      <c r="H30" s="33" t="s">
        <v>112</v>
      </c>
      <c r="I30" s="33" t="s">
        <v>112</v>
      </c>
      <c r="J30" s="144"/>
    </row>
    <row r="31" spans="1:10" ht="52" customHeight="1" thickBot="1" x14ac:dyDescent="0.25">
      <c r="A31" s="1" t="s">
        <v>247</v>
      </c>
      <c r="B31" s="33" t="s">
        <v>112</v>
      </c>
      <c r="C31" s="33" t="s">
        <v>112</v>
      </c>
      <c r="D31" s="33" t="s">
        <v>112</v>
      </c>
      <c r="E31" s="33" t="s">
        <v>112</v>
      </c>
      <c r="F31" s="33" t="s">
        <v>112</v>
      </c>
      <c r="G31" s="33" t="s">
        <v>112</v>
      </c>
      <c r="H31" s="33" t="s">
        <v>112</v>
      </c>
      <c r="I31" s="33" t="s">
        <v>112</v>
      </c>
      <c r="J31" s="144"/>
    </row>
    <row r="32" spans="1:10" ht="70" customHeight="1" thickBot="1" x14ac:dyDescent="0.25">
      <c r="A32" s="1" t="s">
        <v>248</v>
      </c>
      <c r="B32" s="33" t="s">
        <v>112</v>
      </c>
      <c r="C32" s="33" t="s">
        <v>112</v>
      </c>
      <c r="D32" s="33" t="s">
        <v>112</v>
      </c>
      <c r="E32" s="33" t="s">
        <v>112</v>
      </c>
      <c r="F32" s="33" t="s">
        <v>112</v>
      </c>
      <c r="G32" s="33" t="s">
        <v>112</v>
      </c>
      <c r="H32" s="33" t="s">
        <v>112</v>
      </c>
      <c r="I32" s="33" t="s">
        <v>112</v>
      </c>
      <c r="J32" s="144"/>
    </row>
    <row r="33" spans="1:10" ht="52" customHeight="1" thickBot="1" x14ac:dyDescent="0.25">
      <c r="A33" s="1" t="s">
        <v>249</v>
      </c>
      <c r="B33" s="33" t="s">
        <v>112</v>
      </c>
      <c r="C33" s="33" t="s">
        <v>112</v>
      </c>
      <c r="D33" s="33" t="s">
        <v>112</v>
      </c>
      <c r="E33" s="33" t="s">
        <v>112</v>
      </c>
      <c r="F33" s="33" t="s">
        <v>112</v>
      </c>
      <c r="G33" s="33" t="s">
        <v>112</v>
      </c>
      <c r="H33" s="33" t="s">
        <v>112</v>
      </c>
      <c r="I33" s="33" t="s">
        <v>112</v>
      </c>
      <c r="J33" s="144"/>
    </row>
    <row r="34" spans="1:10" ht="52" customHeight="1" thickBot="1" x14ac:dyDescent="0.25">
      <c r="A34" s="1" t="s">
        <v>250</v>
      </c>
      <c r="B34" s="33" t="s">
        <v>112</v>
      </c>
      <c r="C34" s="33" t="s">
        <v>112</v>
      </c>
      <c r="D34" s="33" t="s">
        <v>112</v>
      </c>
      <c r="E34" s="33" t="s">
        <v>112</v>
      </c>
      <c r="F34" s="33" t="s">
        <v>112</v>
      </c>
      <c r="G34" s="33" t="s">
        <v>112</v>
      </c>
      <c r="H34" s="33" t="s">
        <v>112</v>
      </c>
      <c r="I34" s="33" t="s">
        <v>112</v>
      </c>
      <c r="J34" s="144"/>
    </row>
    <row r="35" spans="1:10" ht="35" customHeight="1" thickBot="1" x14ac:dyDescent="0.25">
      <c r="A35" s="1" t="s">
        <v>251</v>
      </c>
      <c r="B35" s="33" t="s">
        <v>112</v>
      </c>
      <c r="C35" s="33" t="s">
        <v>112</v>
      </c>
      <c r="D35" s="33" t="s">
        <v>112</v>
      </c>
      <c r="E35" s="33" t="s">
        <v>112</v>
      </c>
      <c r="F35" s="33" t="s">
        <v>112</v>
      </c>
      <c r="G35" s="33" t="s">
        <v>112</v>
      </c>
      <c r="H35" s="33" t="s">
        <v>112</v>
      </c>
      <c r="I35" s="33" t="s">
        <v>112</v>
      </c>
      <c r="J35" s="144"/>
    </row>
    <row r="36" spans="1:10" ht="35" customHeight="1" thickBot="1" x14ac:dyDescent="0.25">
      <c r="A36" s="1" t="s">
        <v>252</v>
      </c>
      <c r="B36" s="33" t="s">
        <v>112</v>
      </c>
      <c r="C36" s="33" t="s">
        <v>112</v>
      </c>
      <c r="D36" s="33" t="s">
        <v>112</v>
      </c>
      <c r="E36" s="33" t="s">
        <v>112</v>
      </c>
      <c r="F36" s="33" t="s">
        <v>112</v>
      </c>
      <c r="G36" s="33" t="s">
        <v>112</v>
      </c>
      <c r="H36" s="33" t="s">
        <v>112</v>
      </c>
      <c r="I36" s="33" t="s">
        <v>112</v>
      </c>
      <c r="J36" s="144"/>
    </row>
    <row r="37" spans="1:10" ht="35" customHeight="1" thickBot="1" x14ac:dyDescent="0.25">
      <c r="A37" s="1" t="s">
        <v>253</v>
      </c>
      <c r="B37" s="33" t="s">
        <v>112</v>
      </c>
      <c r="C37" s="33" t="s">
        <v>112</v>
      </c>
      <c r="D37" s="33" t="s">
        <v>112</v>
      </c>
      <c r="E37" s="33" t="s">
        <v>112</v>
      </c>
      <c r="F37" s="33" t="s">
        <v>112</v>
      </c>
      <c r="G37" s="33" t="s">
        <v>112</v>
      </c>
      <c r="H37" s="33" t="s">
        <v>112</v>
      </c>
      <c r="I37" s="33" t="s">
        <v>112</v>
      </c>
      <c r="J37" s="144"/>
    </row>
    <row r="38" spans="1:10" ht="35" customHeight="1" thickBot="1" x14ac:dyDescent="0.25">
      <c r="A38" s="1" t="s">
        <v>254</v>
      </c>
      <c r="B38" s="33" t="s">
        <v>112</v>
      </c>
      <c r="C38" s="33" t="s">
        <v>112</v>
      </c>
      <c r="D38" s="33" t="s">
        <v>112</v>
      </c>
      <c r="E38" s="33" t="s">
        <v>112</v>
      </c>
      <c r="F38" s="33" t="s">
        <v>112</v>
      </c>
      <c r="G38" s="33" t="s">
        <v>112</v>
      </c>
      <c r="H38" s="33" t="s">
        <v>112</v>
      </c>
      <c r="I38" s="33" t="s">
        <v>112</v>
      </c>
      <c r="J38" s="144"/>
    </row>
    <row r="39" spans="1:10" ht="35" customHeight="1" thickBot="1" x14ac:dyDescent="0.25">
      <c r="A39" s="1" t="s">
        <v>683</v>
      </c>
      <c r="B39" s="33" t="s">
        <v>112</v>
      </c>
      <c r="C39" s="33" t="s">
        <v>112</v>
      </c>
      <c r="D39" s="33" t="s">
        <v>112</v>
      </c>
      <c r="E39" s="33" t="s">
        <v>112</v>
      </c>
      <c r="F39" s="33" t="s">
        <v>112</v>
      </c>
      <c r="G39" s="33" t="s">
        <v>112</v>
      </c>
      <c r="H39" s="33" t="s">
        <v>112</v>
      </c>
      <c r="I39" s="33" t="s">
        <v>112</v>
      </c>
      <c r="J39" s="144"/>
    </row>
    <row r="40" spans="1:10" ht="52" customHeight="1" thickBot="1" x14ac:dyDescent="0.25">
      <c r="A40" s="1" t="s">
        <v>255</v>
      </c>
      <c r="B40" s="33" t="s">
        <v>112</v>
      </c>
      <c r="C40" s="33" t="s">
        <v>112</v>
      </c>
      <c r="D40" s="33" t="s">
        <v>112</v>
      </c>
      <c r="E40" s="33" t="s">
        <v>112</v>
      </c>
      <c r="F40" s="33" t="s">
        <v>112</v>
      </c>
      <c r="G40" s="33" t="s">
        <v>112</v>
      </c>
      <c r="H40" s="33" t="s">
        <v>112</v>
      </c>
      <c r="I40" s="33" t="s">
        <v>112</v>
      </c>
      <c r="J40" s="144"/>
    </row>
    <row r="41" spans="1:10" ht="16" customHeight="1" thickBot="1" x14ac:dyDescent="0.25">
      <c r="A41" s="1" t="s">
        <v>256</v>
      </c>
      <c r="B41" s="33" t="s">
        <v>112</v>
      </c>
      <c r="C41" s="33" t="s">
        <v>112</v>
      </c>
      <c r="D41" s="33" t="s">
        <v>112</v>
      </c>
      <c r="E41" s="33" t="s">
        <v>112</v>
      </c>
      <c r="F41" s="33" t="s">
        <v>112</v>
      </c>
      <c r="G41" s="33" t="s">
        <v>112</v>
      </c>
      <c r="H41" s="33" t="s">
        <v>112</v>
      </c>
      <c r="I41" s="33" t="s">
        <v>112</v>
      </c>
      <c r="J41" s="144"/>
    </row>
    <row r="42" spans="1:10" ht="35" customHeight="1" thickBot="1" x14ac:dyDescent="0.25">
      <c r="A42" s="1" t="s">
        <v>257</v>
      </c>
      <c r="B42" s="33" t="s">
        <v>121</v>
      </c>
      <c r="C42" s="33" t="s">
        <v>112</v>
      </c>
      <c r="D42" s="33" t="s">
        <v>121</v>
      </c>
      <c r="E42" s="33" t="s">
        <v>112</v>
      </c>
      <c r="F42" s="33" t="s">
        <v>121</v>
      </c>
      <c r="G42" s="33" t="s">
        <v>112</v>
      </c>
      <c r="H42" s="33" t="s">
        <v>121</v>
      </c>
      <c r="I42" s="33" t="s">
        <v>112</v>
      </c>
      <c r="J42" s="144"/>
    </row>
    <row r="43" spans="1:10" ht="35" customHeight="1" thickBot="1" x14ac:dyDescent="0.25">
      <c r="A43" s="1" t="s">
        <v>258</v>
      </c>
      <c r="B43" s="33" t="s">
        <v>121</v>
      </c>
      <c r="C43" s="33" t="s">
        <v>112</v>
      </c>
      <c r="D43" s="33" t="s">
        <v>121</v>
      </c>
      <c r="E43" s="33" t="s">
        <v>112</v>
      </c>
      <c r="F43" s="33" t="s">
        <v>121</v>
      </c>
      <c r="G43" s="33" t="s">
        <v>112</v>
      </c>
      <c r="H43" s="33" t="s">
        <v>121</v>
      </c>
      <c r="I43" s="33" t="s">
        <v>112</v>
      </c>
      <c r="J43" s="144"/>
    </row>
    <row r="44" spans="1:10" ht="16" customHeight="1" thickBot="1" x14ac:dyDescent="0.25">
      <c r="A44" s="271"/>
      <c r="B44" s="275"/>
      <c r="C44" s="275"/>
      <c r="D44" s="275"/>
      <c r="E44" s="275"/>
      <c r="F44" s="275"/>
      <c r="G44" s="275"/>
      <c r="H44" s="275"/>
      <c r="I44" s="275"/>
      <c r="J44" s="256"/>
    </row>
    <row r="45" spans="1:10" ht="16" customHeight="1" thickBot="1" x14ac:dyDescent="0.25">
      <c r="A45" s="274" t="s">
        <v>636</v>
      </c>
      <c r="B45" s="198"/>
      <c r="C45" s="198"/>
      <c r="D45" s="198"/>
      <c r="E45" s="198"/>
      <c r="F45" s="198"/>
      <c r="G45" s="198"/>
      <c r="H45" s="198"/>
      <c r="I45" s="198"/>
      <c r="J45" s="256"/>
    </row>
    <row r="46" spans="1:10" ht="16" customHeight="1" thickBot="1" x14ac:dyDescent="0.25">
      <c r="A46" s="58"/>
      <c r="B46" s="33" t="s">
        <v>112</v>
      </c>
      <c r="C46" s="33" t="s">
        <v>112</v>
      </c>
      <c r="D46" s="33" t="s">
        <v>112</v>
      </c>
      <c r="E46" s="33" t="s">
        <v>112</v>
      </c>
      <c r="F46" s="33" t="s">
        <v>112</v>
      </c>
      <c r="G46" s="33" t="s">
        <v>112</v>
      </c>
      <c r="H46" s="33" t="s">
        <v>112</v>
      </c>
      <c r="I46" s="33" t="s">
        <v>112</v>
      </c>
      <c r="J46" s="144"/>
    </row>
    <row r="47" spans="1:10" ht="16" customHeight="1" thickBot="1" x14ac:dyDescent="0.25">
      <c r="A47" s="58"/>
      <c r="B47" s="33" t="s">
        <v>112</v>
      </c>
      <c r="C47" s="33" t="s">
        <v>112</v>
      </c>
      <c r="D47" s="33" t="s">
        <v>112</v>
      </c>
      <c r="E47" s="33" t="s">
        <v>112</v>
      </c>
      <c r="F47" s="33" t="s">
        <v>112</v>
      </c>
      <c r="G47" s="33" t="s">
        <v>112</v>
      </c>
      <c r="H47" s="33" t="s">
        <v>112</v>
      </c>
      <c r="I47" s="33" t="s">
        <v>112</v>
      </c>
      <c r="J47" s="144"/>
    </row>
    <row r="48" spans="1:10" ht="16" customHeight="1" thickBot="1" x14ac:dyDescent="0.25">
      <c r="A48" s="59"/>
      <c r="B48" s="33" t="s">
        <v>112</v>
      </c>
      <c r="C48" s="33" t="s">
        <v>112</v>
      </c>
      <c r="D48" s="33" t="s">
        <v>112</v>
      </c>
      <c r="E48" s="33" t="s">
        <v>112</v>
      </c>
      <c r="F48" s="33" t="s">
        <v>112</v>
      </c>
      <c r="G48" s="33" t="s">
        <v>112</v>
      </c>
      <c r="H48" s="33" t="s">
        <v>112</v>
      </c>
      <c r="I48" s="33" t="s">
        <v>112</v>
      </c>
      <c r="J48" s="144"/>
    </row>
    <row r="49" spans="1:10" ht="35" customHeight="1" thickBot="1" x14ac:dyDescent="0.25">
      <c r="A49" s="61" t="s">
        <v>539</v>
      </c>
      <c r="B49" s="33"/>
      <c r="C49" s="33"/>
      <c r="D49" s="33"/>
      <c r="E49" s="33"/>
      <c r="F49" s="33"/>
      <c r="G49" s="33"/>
      <c r="H49" s="33"/>
      <c r="I49" s="33"/>
      <c r="J49" s="144"/>
    </row>
    <row r="50" spans="1:10" ht="16" customHeight="1" thickBot="1" x14ac:dyDescent="0.25">
      <c r="A50" s="271"/>
      <c r="B50" s="275"/>
      <c r="C50" s="275"/>
      <c r="D50" s="275"/>
      <c r="E50" s="275"/>
      <c r="F50" s="275"/>
      <c r="G50" s="275"/>
      <c r="H50" s="275"/>
      <c r="I50" s="275"/>
      <c r="J50" s="198"/>
    </row>
    <row r="51" spans="1:10" ht="16" customHeight="1" thickBot="1" x14ac:dyDescent="0.25">
      <c r="A51" s="235"/>
      <c r="B51" s="235"/>
      <c r="C51" s="235"/>
      <c r="D51" s="235"/>
      <c r="E51" s="235"/>
      <c r="F51" s="235"/>
      <c r="G51" s="235"/>
      <c r="H51" s="235"/>
      <c r="I51" s="235"/>
      <c r="J51" s="235"/>
    </row>
    <row r="52" spans="1:10" ht="16" customHeight="1" thickBot="1" x14ac:dyDescent="0.25">
      <c r="A52" s="146" t="s">
        <v>106</v>
      </c>
      <c r="B52" s="147">
        <f t="shared" ref="B52:I52" si="1">B25</f>
        <v>46296</v>
      </c>
      <c r="C52" s="147">
        <f t="shared" si="1"/>
        <v>46388</v>
      </c>
      <c r="D52" s="147">
        <f t="shared" si="1"/>
        <v>46478</v>
      </c>
      <c r="E52" s="147">
        <f t="shared" si="1"/>
        <v>46569</v>
      </c>
      <c r="F52" s="147">
        <f t="shared" si="1"/>
        <v>46661</v>
      </c>
      <c r="G52" s="147">
        <f t="shared" si="1"/>
        <v>46753</v>
      </c>
      <c r="H52" s="147">
        <f t="shared" si="1"/>
        <v>46844</v>
      </c>
      <c r="I52" s="147">
        <f t="shared" si="1"/>
        <v>46935</v>
      </c>
      <c r="J52" s="147" t="s">
        <v>168</v>
      </c>
    </row>
    <row r="53" spans="1:10" ht="16" customHeight="1" thickBot="1" x14ac:dyDescent="0.25">
      <c r="A53" s="1" t="s">
        <v>113</v>
      </c>
      <c r="B53" s="1">
        <f t="shared" ref="B53:I53" si="2">COUNTIF(B$29:B$49,NYS)</f>
        <v>16</v>
      </c>
      <c r="C53" s="1">
        <f t="shared" si="2"/>
        <v>18</v>
      </c>
      <c r="D53" s="1">
        <f t="shared" si="2"/>
        <v>16</v>
      </c>
      <c r="E53" s="1">
        <f t="shared" si="2"/>
        <v>18</v>
      </c>
      <c r="F53" s="1">
        <f t="shared" si="2"/>
        <v>16</v>
      </c>
      <c r="G53" s="1">
        <f t="shared" si="2"/>
        <v>18</v>
      </c>
      <c r="H53" s="1">
        <f t="shared" si="2"/>
        <v>16</v>
      </c>
      <c r="I53" s="1">
        <f t="shared" si="2"/>
        <v>18</v>
      </c>
      <c r="J53" s="144"/>
    </row>
    <row r="54" spans="1:10" ht="16" customHeight="1" thickBot="1" x14ac:dyDescent="0.25">
      <c r="A54" s="1" t="s">
        <v>103</v>
      </c>
      <c r="B54" s="1">
        <f t="shared" ref="B54:I54" si="3">COUNTIF(B$29:B$49,IP)</f>
        <v>0</v>
      </c>
      <c r="C54" s="1">
        <f t="shared" si="3"/>
        <v>0</v>
      </c>
      <c r="D54" s="1">
        <f t="shared" si="3"/>
        <v>0</v>
      </c>
      <c r="E54" s="1">
        <f t="shared" si="3"/>
        <v>0</v>
      </c>
      <c r="F54" s="1">
        <f t="shared" si="3"/>
        <v>0</v>
      </c>
      <c r="G54" s="1">
        <f t="shared" si="3"/>
        <v>0</v>
      </c>
      <c r="H54" s="1">
        <f t="shared" si="3"/>
        <v>0</v>
      </c>
      <c r="I54" s="1">
        <f t="shared" si="3"/>
        <v>0</v>
      </c>
      <c r="J54" s="144"/>
    </row>
    <row r="55" spans="1:10" ht="16" customHeight="1" thickBot="1" x14ac:dyDescent="0.25">
      <c r="A55" s="1" t="s">
        <v>104</v>
      </c>
      <c r="B55" s="1">
        <f t="shared" ref="B55:I55" si="4">COUNTIF(B$29:B$49,CO)</f>
        <v>0</v>
      </c>
      <c r="C55" s="1">
        <f t="shared" si="4"/>
        <v>0</v>
      </c>
      <c r="D55" s="1">
        <f t="shared" si="4"/>
        <v>0</v>
      </c>
      <c r="E55" s="1">
        <f t="shared" si="4"/>
        <v>0</v>
      </c>
      <c r="F55" s="1">
        <f t="shared" si="4"/>
        <v>0</v>
      </c>
      <c r="G55" s="1">
        <f t="shared" si="4"/>
        <v>0</v>
      </c>
      <c r="H55" s="1">
        <f t="shared" si="4"/>
        <v>0</v>
      </c>
      <c r="I55" s="1">
        <f t="shared" si="4"/>
        <v>0</v>
      </c>
      <c r="J55" s="144"/>
    </row>
    <row r="56" spans="1:10" ht="16" customHeight="1" thickBot="1" x14ac:dyDescent="0.25">
      <c r="A56" s="1" t="s">
        <v>145</v>
      </c>
      <c r="B56" s="1">
        <f t="shared" ref="B56:I56" si="5">COUNTIF(B$29:B$49,INT)</f>
        <v>2</v>
      </c>
      <c r="C56" s="1">
        <f t="shared" si="5"/>
        <v>0</v>
      </c>
      <c r="D56" s="1">
        <f t="shared" si="5"/>
        <v>2</v>
      </c>
      <c r="E56" s="1">
        <f t="shared" si="5"/>
        <v>0</v>
      </c>
      <c r="F56" s="1">
        <f t="shared" si="5"/>
        <v>2</v>
      </c>
      <c r="G56" s="1">
        <f t="shared" si="5"/>
        <v>0</v>
      </c>
      <c r="H56" s="1">
        <f t="shared" si="5"/>
        <v>2</v>
      </c>
      <c r="I56" s="1">
        <f t="shared" si="5"/>
        <v>0</v>
      </c>
      <c r="J56" s="144"/>
    </row>
    <row r="57" spans="1:10" ht="16" customHeight="1" thickBot="1" x14ac:dyDescent="0.25">
      <c r="A57" s="1" t="s">
        <v>8</v>
      </c>
      <c r="B57" s="1">
        <f t="shared" ref="B57:I57" si="6">COUNTIF(B$29:B$49,NA)</f>
        <v>0</v>
      </c>
      <c r="C57" s="1">
        <f t="shared" si="6"/>
        <v>0</v>
      </c>
      <c r="D57" s="1">
        <f t="shared" si="6"/>
        <v>0</v>
      </c>
      <c r="E57" s="1">
        <f t="shared" si="6"/>
        <v>0</v>
      </c>
      <c r="F57" s="1">
        <f t="shared" si="6"/>
        <v>0</v>
      </c>
      <c r="G57" s="1">
        <f t="shared" si="6"/>
        <v>0</v>
      </c>
      <c r="H57" s="1">
        <f t="shared" si="6"/>
        <v>0</v>
      </c>
      <c r="I57" s="1">
        <f t="shared" si="6"/>
        <v>0</v>
      </c>
      <c r="J57" s="144"/>
    </row>
    <row r="58" spans="1:10" ht="16" customHeight="1" thickBot="1" x14ac:dyDescent="0.25">
      <c r="A58" s="30" t="s">
        <v>105</v>
      </c>
      <c r="B58" s="30">
        <f>SUM(B53:B57)</f>
        <v>18</v>
      </c>
      <c r="C58" s="30">
        <f t="shared" ref="C58:E58" si="7">SUM(C53:C57)</f>
        <v>18</v>
      </c>
      <c r="D58" s="30">
        <f t="shared" si="7"/>
        <v>18</v>
      </c>
      <c r="E58" s="30">
        <f t="shared" si="7"/>
        <v>18</v>
      </c>
      <c r="F58" s="30">
        <f>SUM(F53:F57)</f>
        <v>18</v>
      </c>
      <c r="G58" s="30">
        <f t="shared" ref="G58:I58" si="8">SUM(G53:G57)</f>
        <v>18</v>
      </c>
      <c r="H58" s="30">
        <f t="shared" si="8"/>
        <v>18</v>
      </c>
      <c r="I58" s="30">
        <f t="shared" si="8"/>
        <v>18</v>
      </c>
      <c r="J58" s="144"/>
    </row>
    <row r="59" spans="1:10" ht="16" customHeight="1" thickBot="1" x14ac:dyDescent="0.25">
      <c r="A59" s="30" t="s">
        <v>111</v>
      </c>
      <c r="B59" s="40">
        <f>B55/B58</f>
        <v>0</v>
      </c>
      <c r="C59" s="40">
        <f t="shared" ref="C59:E59" si="9">C55/C58</f>
        <v>0</v>
      </c>
      <c r="D59" s="40">
        <f t="shared" si="9"/>
        <v>0</v>
      </c>
      <c r="E59" s="40">
        <f t="shared" si="9"/>
        <v>0</v>
      </c>
      <c r="F59" s="40">
        <f>F55/F58</f>
        <v>0</v>
      </c>
      <c r="G59" s="40">
        <f t="shared" ref="G59:I59" si="10">G55/G58</f>
        <v>0</v>
      </c>
      <c r="H59" s="40">
        <f t="shared" si="10"/>
        <v>0</v>
      </c>
      <c r="I59" s="40">
        <f t="shared" si="10"/>
        <v>0</v>
      </c>
      <c r="J59" s="144"/>
    </row>
    <row r="60" spans="1:10" ht="16" customHeight="1" x14ac:dyDescent="0.2">
      <c r="A60" s="230"/>
      <c r="B60" s="230"/>
      <c r="C60" s="230"/>
      <c r="D60" s="230"/>
      <c r="E60" s="230"/>
      <c r="F60" s="230"/>
      <c r="G60" s="230"/>
      <c r="H60" s="230"/>
      <c r="I60" s="230"/>
      <c r="J60" s="230"/>
    </row>
    <row r="61" spans="1:10" ht="16" customHeight="1" thickBot="1" x14ac:dyDescent="0.25">
      <c r="A61" s="276" t="s">
        <v>167</v>
      </c>
      <c r="B61" s="277"/>
      <c r="C61" s="277"/>
      <c r="D61" s="277"/>
      <c r="E61" s="277"/>
      <c r="F61" s="277"/>
      <c r="G61" s="277"/>
      <c r="H61" s="277"/>
      <c r="I61" s="277"/>
      <c r="J61" s="215"/>
    </row>
    <row r="62" spans="1:10" ht="16" customHeight="1" thickBot="1" x14ac:dyDescent="0.25">
      <c r="A62" s="234" t="s">
        <v>259</v>
      </c>
      <c r="B62" s="238"/>
      <c r="C62" s="238"/>
      <c r="D62" s="238"/>
      <c r="E62" s="238"/>
      <c r="F62" s="238"/>
      <c r="G62" s="238"/>
      <c r="H62" s="238"/>
      <c r="I62" s="239"/>
      <c r="J62" s="144"/>
    </row>
    <row r="63" spans="1:10" ht="16" customHeight="1" thickBot="1" x14ac:dyDescent="0.25">
      <c r="A63" s="234" t="s">
        <v>260</v>
      </c>
      <c r="B63" s="238"/>
      <c r="C63" s="238"/>
      <c r="D63" s="238"/>
      <c r="E63" s="238"/>
      <c r="F63" s="238"/>
      <c r="G63" s="238"/>
      <c r="H63" s="238"/>
      <c r="I63" s="239"/>
      <c r="J63" s="144"/>
    </row>
    <row r="64" spans="1:10" ht="16" customHeight="1" thickBot="1" x14ac:dyDescent="0.25">
      <c r="A64" s="234" t="s">
        <v>261</v>
      </c>
      <c r="B64" s="238"/>
      <c r="C64" s="238"/>
      <c r="D64" s="238"/>
      <c r="E64" s="238"/>
      <c r="F64" s="238"/>
      <c r="G64" s="238"/>
      <c r="H64" s="238"/>
      <c r="I64" s="239"/>
      <c r="J64" s="144"/>
    </row>
    <row r="65" spans="1:10" ht="16" customHeight="1" thickBot="1" x14ac:dyDescent="0.25">
      <c r="A65" s="234" t="s">
        <v>262</v>
      </c>
      <c r="B65" s="238"/>
      <c r="C65" s="238"/>
      <c r="D65" s="238"/>
      <c r="E65" s="238"/>
      <c r="F65" s="238"/>
      <c r="G65" s="238"/>
      <c r="H65" s="238"/>
      <c r="I65" s="239"/>
      <c r="J65" s="144"/>
    </row>
    <row r="66" spans="1:10" ht="35" customHeight="1" thickBot="1" x14ac:dyDescent="0.25">
      <c r="A66" s="234" t="s">
        <v>263</v>
      </c>
      <c r="B66" s="238"/>
      <c r="C66" s="238"/>
      <c r="D66" s="238"/>
      <c r="E66" s="238"/>
      <c r="F66" s="238"/>
      <c r="G66" s="238"/>
      <c r="H66" s="238"/>
      <c r="I66" s="239"/>
      <c r="J66" s="144"/>
    </row>
    <row r="67" spans="1:10" ht="35" thickBot="1" x14ac:dyDescent="0.25">
      <c r="A67" s="61" t="s">
        <v>539</v>
      </c>
      <c r="B67" s="270"/>
      <c r="C67" s="272"/>
      <c r="D67" s="272"/>
      <c r="E67" s="272"/>
      <c r="F67" s="272"/>
      <c r="G67" s="272"/>
      <c r="H67" s="272"/>
      <c r="I67" s="273"/>
      <c r="J67" s="145"/>
    </row>
    <row r="68" spans="1:10" ht="16" customHeight="1" thickBot="1" x14ac:dyDescent="0.25">
      <c r="A68" s="271"/>
      <c r="B68" s="198"/>
      <c r="C68" s="198"/>
      <c r="D68" s="198"/>
      <c r="E68" s="198"/>
      <c r="F68" s="198"/>
      <c r="G68" s="198"/>
      <c r="H68" s="198"/>
      <c r="I68" s="198"/>
      <c r="J68" s="256"/>
    </row>
  </sheetData>
  <sheetProtection algorithmName="SHA-512" hashValue="fitv+1vuAokdq5lAA5X9k8UV009d53wDa7x558GhJ863knhq0l1VbnKIhSS6to99Mbxad2JsZtqIdYtJ+XmJ0g==" saltValue="aCsft6brVV81aohR+iatOw==" spinCount="100000" sheet="1" objects="1" scenarios="1" insertRows="0"/>
  <mergeCells count="21">
    <mergeCell ref="A12:I12"/>
    <mergeCell ref="A15:I15"/>
    <mergeCell ref="A16:I16"/>
    <mergeCell ref="A21:I21"/>
    <mergeCell ref="A27:J27"/>
    <mergeCell ref="A23:I23"/>
    <mergeCell ref="A22:I22"/>
    <mergeCell ref="A68:J68"/>
    <mergeCell ref="B67:I67"/>
    <mergeCell ref="A28:J28"/>
    <mergeCell ref="A44:J44"/>
    <mergeCell ref="A45:J45"/>
    <mergeCell ref="A50:J50"/>
    <mergeCell ref="A65:I65"/>
    <mergeCell ref="A64:I64"/>
    <mergeCell ref="A63:I63"/>
    <mergeCell ref="A61:J61"/>
    <mergeCell ref="A62:I62"/>
    <mergeCell ref="A66:I66"/>
    <mergeCell ref="A51:J51"/>
    <mergeCell ref="A60:J60"/>
  </mergeCells>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expression" priority="1" id="{0E51C1C0-A630-41B7-9745-B2CB77CEAD52}">
            <xm:f>AND('Start Here'!$C$11=Data!$B$12,'Start Here'!$C$12=Data!$B$25)</xm:f>
            <x14:dxf>
              <fill>
                <patternFill>
                  <bgColor theme="1" tint="0.24994659260841701"/>
                </patternFill>
              </fill>
            </x14:dxf>
          </x14:cfRule>
          <xm:sqref>A3:J21 A22:A23 J22:J23 A24:J26 A27:I27 A28 A29:J43 A44:I44 A45 A46:J49 A50:I50 A51 A52:J59 A60 A61:I61 A62:A66 J62:J66 A67:B67 A68</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5E65D070-EE27-4B42-AE6D-CA48D4012235}">
          <x14:formula1>
            <xm:f>Data!$B$4:$B$8</xm:f>
          </x14:formula1>
          <xm:sqref>B29:I43 B46:I49</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CDC02C-EE54-4B60-8B99-B05BE08A0B90}">
  <sheetPr>
    <tabColor theme="5"/>
  </sheetPr>
  <dimension ref="A1:S139"/>
  <sheetViews>
    <sheetView zoomScaleNormal="141" workbookViewId="0"/>
  </sheetViews>
  <sheetFormatPr baseColWidth="10" defaultColWidth="8.83203125" defaultRowHeight="16" x14ac:dyDescent="0.2"/>
  <cols>
    <col min="1" max="1" width="48.83203125" customWidth="1"/>
  </cols>
  <sheetData>
    <row r="1" spans="1:19" ht="20" customHeight="1" x14ac:dyDescent="0.2">
      <c r="A1" s="101" t="s">
        <v>244</v>
      </c>
      <c r="I1" s="19" t="str">
        <f>rci_name</f>
        <v xml:space="preserve">Enter your RCS name here </v>
      </c>
      <c r="S1" s="19"/>
    </row>
    <row r="2" spans="1:19" ht="16" customHeight="1" x14ac:dyDescent="0.2">
      <c r="A2" s="44" t="str">
        <f>VLOOKUP('Start Here'!C11,Table3[],2,FALSE)</f>
        <v>Pathway A: Full Transition to Non-Residential Services</v>
      </c>
    </row>
    <row r="3" spans="1:19" ht="16" customHeight="1" x14ac:dyDescent="0.2">
      <c r="A3" s="44"/>
    </row>
    <row r="4" spans="1:19" ht="16" customHeight="1" x14ac:dyDescent="0.2">
      <c r="A4" s="201" t="s">
        <v>221</v>
      </c>
      <c r="B4" s="201"/>
      <c r="C4" s="201"/>
      <c r="D4" s="201"/>
      <c r="E4" s="201"/>
      <c r="F4" s="201"/>
      <c r="G4" s="201"/>
      <c r="H4" s="201"/>
      <c r="I4" s="201"/>
    </row>
    <row r="5" spans="1:19" ht="16" customHeight="1" x14ac:dyDescent="0.2">
      <c r="A5" s="94"/>
      <c r="B5" s="94"/>
      <c r="C5" s="94"/>
      <c r="D5" s="94"/>
      <c r="E5" s="94"/>
      <c r="F5" s="94"/>
      <c r="G5" s="94"/>
      <c r="H5" s="94"/>
      <c r="I5" s="94"/>
    </row>
    <row r="6" spans="1:19" ht="52" customHeight="1" x14ac:dyDescent="0.2">
      <c r="A6" s="224" t="s">
        <v>657</v>
      </c>
      <c r="B6" s="224"/>
      <c r="C6" s="224"/>
      <c r="D6" s="224"/>
      <c r="E6" s="224"/>
      <c r="F6" s="224"/>
      <c r="G6" s="224"/>
      <c r="H6" s="224"/>
      <c r="I6" s="224"/>
    </row>
    <row r="7" spans="1:19" ht="35" customHeight="1" x14ac:dyDescent="0.2">
      <c r="A7" s="268" t="s">
        <v>662</v>
      </c>
      <c r="B7" s="208"/>
      <c r="C7" s="208"/>
      <c r="D7" s="208"/>
      <c r="E7" s="208"/>
      <c r="F7" s="208"/>
      <c r="G7" s="208"/>
      <c r="H7" s="208"/>
      <c r="I7" s="208"/>
    </row>
    <row r="8" spans="1:19" ht="16" customHeight="1" thickBot="1" x14ac:dyDescent="0.25">
      <c r="A8" s="44"/>
    </row>
    <row r="9" spans="1:19" ht="16" customHeight="1" thickBot="1" x14ac:dyDescent="0.25">
      <c r="A9" s="312" t="s">
        <v>587</v>
      </c>
      <c r="B9" s="310"/>
      <c r="C9" s="310"/>
      <c r="D9" s="310"/>
      <c r="E9" s="310"/>
      <c r="F9" s="310"/>
      <c r="G9" s="310"/>
      <c r="H9" s="310"/>
      <c r="I9" s="310"/>
      <c r="J9" s="310"/>
      <c r="K9" s="310"/>
      <c r="L9" s="310"/>
      <c r="M9" s="310"/>
      <c r="N9" s="310"/>
      <c r="O9" s="310"/>
      <c r="P9" s="310"/>
      <c r="Q9" s="310"/>
      <c r="R9" s="310"/>
      <c r="S9" s="311"/>
    </row>
    <row r="10" spans="1:19" ht="16" customHeight="1" thickBot="1" x14ac:dyDescent="0.25">
      <c r="A10" s="114"/>
      <c r="B10" s="111">
        <f>'Phase 1'!B74</f>
        <v>45689</v>
      </c>
      <c r="C10" s="111">
        <f>'Phase 1'!C74</f>
        <v>45717</v>
      </c>
      <c r="D10" s="111">
        <f>'Phase 1'!D74</f>
        <v>45748</v>
      </c>
      <c r="E10" s="111">
        <f>'Phase 1'!E74</f>
        <v>45778</v>
      </c>
      <c r="F10" s="111">
        <f>'Phase 1'!F74</f>
        <v>45809</v>
      </c>
      <c r="G10" s="111">
        <f>'Phase 1'!G74</f>
        <v>45839</v>
      </c>
      <c r="H10" s="111">
        <f>'Phase 1'!H74</f>
        <v>45870</v>
      </c>
      <c r="I10" s="111">
        <f>'Phase 1'!I74</f>
        <v>45901</v>
      </c>
      <c r="J10" s="111">
        <f>'Phase 1'!J74</f>
        <v>45931</v>
      </c>
      <c r="K10" s="111">
        <f>'Phase 1'!K74</f>
        <v>45962</v>
      </c>
      <c r="L10" s="111">
        <f>'Phase 1'!L74</f>
        <v>45992</v>
      </c>
      <c r="M10" s="111">
        <f>'Phase 1'!M74</f>
        <v>46023</v>
      </c>
      <c r="N10" s="111">
        <f>'Phase 1'!N74</f>
        <v>46054</v>
      </c>
      <c r="O10" s="111">
        <f>'Phase 1'!O74</f>
        <v>46082</v>
      </c>
      <c r="P10" s="111">
        <f>'Phase 1'!P74</f>
        <v>46113</v>
      </c>
      <c r="Q10" s="111">
        <f>'Phase 1'!Q74</f>
        <v>46143</v>
      </c>
      <c r="R10" s="111">
        <f>'Phase 1'!R74</f>
        <v>46174</v>
      </c>
      <c r="S10" s="115">
        <f>'Phase 1'!S74</f>
        <v>46204</v>
      </c>
    </row>
    <row r="11" spans="1:19" ht="16" customHeight="1" thickBot="1" x14ac:dyDescent="0.25">
      <c r="A11" s="116" t="s">
        <v>111</v>
      </c>
      <c r="B11" s="112">
        <f>'Phase 1'!B81</f>
        <v>0</v>
      </c>
      <c r="C11" s="112">
        <f>'Phase 1'!C81</f>
        <v>0</v>
      </c>
      <c r="D11" s="112">
        <f>'Phase 1'!D81</f>
        <v>0</v>
      </c>
      <c r="E11" s="112">
        <f>'Phase 1'!E81</f>
        <v>0</v>
      </c>
      <c r="F11" s="112">
        <f>'Phase 1'!F81</f>
        <v>0</v>
      </c>
      <c r="G11" s="112">
        <f>'Phase 1'!G81</f>
        <v>0</v>
      </c>
      <c r="H11" s="112">
        <f>'Phase 1'!H81</f>
        <v>0</v>
      </c>
      <c r="I11" s="112">
        <f>'Phase 1'!I81</f>
        <v>0</v>
      </c>
      <c r="J11" s="112">
        <f>'Phase 1'!J81</f>
        <v>0</v>
      </c>
      <c r="K11" s="112">
        <f>'Phase 1'!K81</f>
        <v>0</v>
      </c>
      <c r="L11" s="112">
        <f>'Phase 1'!L81</f>
        <v>0</v>
      </c>
      <c r="M11" s="112">
        <f>'Phase 1'!M81</f>
        <v>0</v>
      </c>
      <c r="N11" s="112">
        <f>'Phase 1'!N81</f>
        <v>0</v>
      </c>
      <c r="O11" s="112">
        <f>'Phase 1'!O81</f>
        <v>0</v>
      </c>
      <c r="P11" s="112">
        <f>'Phase 1'!P81</f>
        <v>0</v>
      </c>
      <c r="Q11" s="112">
        <f>'Phase 1'!Q81</f>
        <v>0</v>
      </c>
      <c r="R11" s="112">
        <f>'Phase 1'!R81</f>
        <v>0</v>
      </c>
      <c r="S11" s="117">
        <f>'Phase 1'!S81</f>
        <v>0</v>
      </c>
    </row>
    <row r="12" spans="1:19" ht="35" customHeight="1" thickBot="1" x14ac:dyDescent="0.25">
      <c r="A12" s="118"/>
      <c r="B12" s="285"/>
      <c r="C12" s="286"/>
      <c r="D12" s="286"/>
      <c r="E12" s="286"/>
      <c r="F12" s="286"/>
      <c r="G12" s="286"/>
      <c r="H12" s="286"/>
      <c r="I12" s="286"/>
      <c r="J12" s="286"/>
      <c r="K12" s="286"/>
      <c r="L12" s="286"/>
      <c r="M12" s="286"/>
      <c r="N12" s="286"/>
      <c r="O12" s="286"/>
      <c r="P12" s="286"/>
      <c r="Q12" s="286"/>
      <c r="R12" s="286"/>
      <c r="S12" s="287"/>
    </row>
    <row r="13" spans="1:19" ht="16" customHeight="1" thickBot="1" x14ac:dyDescent="0.25">
      <c r="A13" s="224"/>
      <c r="B13" s="215"/>
      <c r="C13" s="215"/>
      <c r="D13" s="215"/>
      <c r="E13" s="215"/>
      <c r="F13" s="215"/>
      <c r="G13" s="215"/>
      <c r="H13" s="215"/>
      <c r="I13" s="215"/>
      <c r="J13" s="215"/>
      <c r="K13" s="215"/>
      <c r="L13" s="215"/>
      <c r="M13" s="215"/>
      <c r="N13" s="215"/>
      <c r="O13" s="215"/>
      <c r="P13" s="215"/>
      <c r="Q13" s="215"/>
      <c r="R13" s="215"/>
      <c r="S13" s="215"/>
    </row>
    <row r="14" spans="1:19" ht="16" customHeight="1" thickBot="1" x14ac:dyDescent="0.25">
      <c r="A14" s="309" t="s">
        <v>588</v>
      </c>
      <c r="B14" s="310"/>
      <c r="C14" s="310"/>
      <c r="D14" s="310"/>
      <c r="E14" s="310"/>
      <c r="F14" s="310"/>
      <c r="G14" s="310"/>
      <c r="H14" s="310"/>
      <c r="I14" s="310"/>
      <c r="J14" s="310"/>
      <c r="K14" s="310"/>
      <c r="L14" s="310"/>
      <c r="M14" s="310"/>
      <c r="N14" s="310"/>
      <c r="O14" s="310"/>
      <c r="P14" s="310"/>
      <c r="Q14" s="310"/>
      <c r="R14" s="310"/>
      <c r="S14" s="311"/>
    </row>
    <row r="15" spans="1:19" ht="16" customHeight="1" thickBot="1" x14ac:dyDescent="0.25">
      <c r="A15" s="119"/>
      <c r="B15" s="111">
        <f>'Phase 2'!B168</f>
        <v>45870</v>
      </c>
      <c r="C15" s="111">
        <f>'Phase 2'!C168</f>
        <v>45901</v>
      </c>
      <c r="D15" s="111">
        <f>'Phase 2'!D168</f>
        <v>45931</v>
      </c>
      <c r="E15" s="111">
        <f>'Phase 2'!E168</f>
        <v>45962</v>
      </c>
      <c r="F15" s="111">
        <f>'Phase 2'!F168</f>
        <v>45992</v>
      </c>
      <c r="G15" s="111">
        <f>'Phase 2'!G168</f>
        <v>46023</v>
      </c>
      <c r="H15" s="111">
        <f>'Phase 2'!H168</f>
        <v>46054</v>
      </c>
      <c r="I15" s="111">
        <f>'Phase 2'!I168</f>
        <v>46082</v>
      </c>
      <c r="J15" s="111">
        <f>'Phase 2'!J168</f>
        <v>46113</v>
      </c>
      <c r="K15" s="111">
        <f>'Phase 2'!K168</f>
        <v>46143</v>
      </c>
      <c r="L15" s="111">
        <f>'Phase 2'!L168</f>
        <v>46174</v>
      </c>
      <c r="M15" s="111">
        <f>'Phase 2'!M168</f>
        <v>46204</v>
      </c>
      <c r="N15" s="111">
        <f>'Phase 2'!N168</f>
        <v>46235</v>
      </c>
      <c r="O15" s="111">
        <f>'Phase 2'!O168</f>
        <v>46266</v>
      </c>
      <c r="P15" s="111">
        <f>'Phase 2'!P168</f>
        <v>46296</v>
      </c>
      <c r="Q15" s="111">
        <f>'Phase 2'!Q168</f>
        <v>46327</v>
      </c>
      <c r="R15" s="111">
        <f>'Phase 2'!R168</f>
        <v>46357</v>
      </c>
      <c r="S15" s="115">
        <f>'Phase 2'!S168</f>
        <v>46388</v>
      </c>
    </row>
    <row r="16" spans="1:19" ht="16" customHeight="1" thickBot="1" x14ac:dyDescent="0.25">
      <c r="A16" s="120" t="s">
        <v>111</v>
      </c>
      <c r="B16" s="112">
        <f>'Phase 2'!B175</f>
        <v>0</v>
      </c>
      <c r="C16" s="112">
        <f>'Phase 2'!C175</f>
        <v>0</v>
      </c>
      <c r="D16" s="112">
        <f>'Phase 2'!D175</f>
        <v>0</v>
      </c>
      <c r="E16" s="112">
        <f>'Phase 2'!E175</f>
        <v>0</v>
      </c>
      <c r="F16" s="112">
        <f>'Phase 2'!F175</f>
        <v>0</v>
      </c>
      <c r="G16" s="112">
        <f>'Phase 2'!G175</f>
        <v>0</v>
      </c>
      <c r="H16" s="112">
        <f>'Phase 2'!H175</f>
        <v>0</v>
      </c>
      <c r="I16" s="112">
        <f>'Phase 2'!I175</f>
        <v>0</v>
      </c>
      <c r="J16" s="112">
        <f>'Phase 2'!J175</f>
        <v>0</v>
      </c>
      <c r="K16" s="112">
        <f>'Phase 2'!K175</f>
        <v>0</v>
      </c>
      <c r="L16" s="112">
        <f>'Phase 2'!L175</f>
        <v>0</v>
      </c>
      <c r="M16" s="112">
        <f>'Phase 2'!M175</f>
        <v>0</v>
      </c>
      <c r="N16" s="112">
        <f>'Phase 2'!N175</f>
        <v>0</v>
      </c>
      <c r="O16" s="112">
        <f>'Phase 2'!O175</f>
        <v>0</v>
      </c>
      <c r="P16" s="112">
        <f>'Phase 2'!P175</f>
        <v>0</v>
      </c>
      <c r="Q16" s="112">
        <f>'Phase 2'!Q175</f>
        <v>0</v>
      </c>
      <c r="R16" s="112">
        <f>'Phase 2'!R175</f>
        <v>0</v>
      </c>
      <c r="S16" s="117">
        <f>'Phase 2'!S175</f>
        <v>0</v>
      </c>
    </row>
    <row r="17" spans="1:19" ht="35" customHeight="1" thickBot="1" x14ac:dyDescent="0.25">
      <c r="A17" s="121"/>
      <c r="B17" s="285"/>
      <c r="C17" s="286"/>
      <c r="D17" s="286"/>
      <c r="E17" s="286"/>
      <c r="F17" s="286"/>
      <c r="G17" s="286"/>
      <c r="H17" s="286"/>
      <c r="I17" s="286"/>
      <c r="J17" s="286"/>
      <c r="K17" s="286"/>
      <c r="L17" s="286"/>
      <c r="M17" s="286"/>
      <c r="N17" s="286"/>
      <c r="O17" s="286"/>
      <c r="P17" s="286"/>
      <c r="Q17" s="286"/>
      <c r="R17" s="286"/>
      <c r="S17" s="287"/>
    </row>
    <row r="18" spans="1:19" ht="16" customHeight="1" thickBot="1" x14ac:dyDescent="0.25">
      <c r="A18" s="224"/>
      <c r="B18" s="224"/>
      <c r="C18" s="224"/>
      <c r="D18" s="224"/>
      <c r="E18" s="224"/>
      <c r="F18" s="224"/>
      <c r="G18" s="224"/>
      <c r="H18" s="224"/>
      <c r="I18" s="224"/>
      <c r="J18" s="224"/>
      <c r="K18" s="224"/>
      <c r="L18" s="224"/>
      <c r="M18" s="224"/>
      <c r="N18" s="224"/>
      <c r="O18" s="224"/>
      <c r="P18" s="224"/>
      <c r="Q18" s="224"/>
      <c r="R18" s="224"/>
      <c r="S18" s="224"/>
    </row>
    <row r="19" spans="1:19" ht="16" customHeight="1" thickBot="1" x14ac:dyDescent="0.25">
      <c r="A19" s="306" t="s">
        <v>589</v>
      </c>
      <c r="B19" s="307"/>
      <c r="C19" s="307"/>
      <c r="D19" s="307"/>
      <c r="E19" s="307"/>
      <c r="F19" s="307"/>
      <c r="G19" s="307"/>
      <c r="H19" s="307"/>
      <c r="I19" s="307"/>
      <c r="J19" s="307"/>
      <c r="K19" s="307"/>
      <c r="L19" s="307"/>
      <c r="M19" s="307"/>
      <c r="N19" s="307"/>
      <c r="O19" s="307"/>
      <c r="P19" s="307"/>
      <c r="Q19" s="307"/>
      <c r="R19" s="307"/>
      <c r="S19" s="308"/>
    </row>
    <row r="20" spans="1:19" ht="16" customHeight="1" thickBot="1" x14ac:dyDescent="0.25">
      <c r="A20" s="122" t="str">
        <f>IF('Start Here'!$C$11=Data!B12,Data!D20,Data!C20)</f>
        <v>Pathway A: Organizational Change Processes</v>
      </c>
      <c r="B20" s="113"/>
      <c r="C20" s="113"/>
      <c r="D20" s="113"/>
      <c r="E20" s="113"/>
      <c r="F20" s="113"/>
      <c r="G20" s="113"/>
      <c r="H20" s="113"/>
      <c r="I20" s="113"/>
      <c r="J20" s="113"/>
      <c r="K20" s="113"/>
      <c r="L20" s="113"/>
      <c r="M20" s="113"/>
      <c r="N20" s="113"/>
      <c r="O20" s="113"/>
      <c r="P20" s="113"/>
      <c r="Q20" s="113"/>
      <c r="R20" s="113"/>
      <c r="S20" s="123"/>
    </row>
    <row r="21" spans="1:19" ht="16" customHeight="1" thickBot="1" x14ac:dyDescent="0.25">
      <c r="A21" s="134"/>
      <c r="B21" s="135">
        <f>'Phase 3A - Org Change'!B86</f>
        <v>46235</v>
      </c>
      <c r="C21" s="135">
        <f>'Phase 3A - Org Change'!C86</f>
        <v>46266</v>
      </c>
      <c r="D21" s="135">
        <f>'Phase 3A - Org Change'!D86</f>
        <v>46296</v>
      </c>
      <c r="E21" s="135">
        <f>'Phase 3A - Org Change'!E86</f>
        <v>46327</v>
      </c>
      <c r="F21" s="135">
        <f>'Phase 3A - Org Change'!F86</f>
        <v>46357</v>
      </c>
      <c r="G21" s="135">
        <f>'Phase 3A - Org Change'!G86</f>
        <v>46388</v>
      </c>
      <c r="H21" s="135">
        <f>'Phase 3A - Org Change'!H86</f>
        <v>46419</v>
      </c>
      <c r="I21" s="135">
        <f>'Phase 3A - Org Change'!I86</f>
        <v>46447</v>
      </c>
      <c r="J21" s="135">
        <f>'Phase 3A - Org Change'!J86</f>
        <v>46478</v>
      </c>
      <c r="K21" s="135">
        <f>'Phase 3A - Org Change'!K86</f>
        <v>46508</v>
      </c>
      <c r="L21" s="135">
        <f>'Phase 3A - Org Change'!L86</f>
        <v>46539</v>
      </c>
      <c r="M21" s="135">
        <f>'Phase 3A - Org Change'!M86</f>
        <v>46569</v>
      </c>
      <c r="N21" s="135">
        <f>'Phase 3A - Org Change'!N86</f>
        <v>46600</v>
      </c>
      <c r="O21" s="135">
        <f>'Phase 3A - Org Change'!O86</f>
        <v>46631</v>
      </c>
      <c r="P21" s="135">
        <f>'Phase 3A - Org Change'!P86</f>
        <v>46661</v>
      </c>
      <c r="Q21" s="135">
        <f>'Phase 3A - Org Change'!Q86</f>
        <v>46692</v>
      </c>
      <c r="R21" s="135">
        <f>'Phase 3A - Org Change'!R86</f>
        <v>46722</v>
      </c>
      <c r="S21" s="136">
        <f>'Phase 3A - Org Change'!S86</f>
        <v>46753</v>
      </c>
    </row>
    <row r="22" spans="1:19" ht="16" customHeight="1" thickBot="1" x14ac:dyDescent="0.25">
      <c r="A22" s="138" t="s">
        <v>111</v>
      </c>
      <c r="B22" s="137">
        <f>'Phase 3A - Org Change'!B93</f>
        <v>0</v>
      </c>
      <c r="C22" s="137">
        <f>'Phase 3A - Org Change'!C93</f>
        <v>0</v>
      </c>
      <c r="D22" s="137">
        <f>'Phase 3A - Org Change'!D93</f>
        <v>0</v>
      </c>
      <c r="E22" s="137">
        <f>'Phase 3A - Org Change'!E93</f>
        <v>0</v>
      </c>
      <c r="F22" s="137">
        <f>'Phase 3A - Org Change'!F93</f>
        <v>0</v>
      </c>
      <c r="G22" s="137">
        <f>'Phase 3A - Org Change'!G93</f>
        <v>0</v>
      </c>
      <c r="H22" s="137">
        <f>'Phase 3A - Org Change'!H93</f>
        <v>0</v>
      </c>
      <c r="I22" s="137">
        <f>'Phase 3A - Org Change'!I93</f>
        <v>0</v>
      </c>
      <c r="J22" s="137">
        <f>'Phase 3A - Org Change'!J93</f>
        <v>0</v>
      </c>
      <c r="K22" s="137">
        <f>'Phase 3A - Org Change'!K93</f>
        <v>0</v>
      </c>
      <c r="L22" s="137">
        <f>'Phase 3A - Org Change'!L93</f>
        <v>0</v>
      </c>
      <c r="M22" s="137">
        <f>'Phase 3A - Org Change'!M93</f>
        <v>0</v>
      </c>
      <c r="N22" s="137">
        <f>'Phase 3A - Org Change'!N93</f>
        <v>0</v>
      </c>
      <c r="O22" s="137">
        <f>'Phase 3A - Org Change'!O93</f>
        <v>0</v>
      </c>
      <c r="P22" s="137">
        <f>'Phase 3A - Org Change'!P93</f>
        <v>0</v>
      </c>
      <c r="Q22" s="137">
        <f>'Phase 3A - Org Change'!Q93</f>
        <v>0</v>
      </c>
      <c r="R22" s="137">
        <f>'Phase 3A - Org Change'!R93</f>
        <v>0</v>
      </c>
      <c r="S22" s="139">
        <f>'Phase 3A - Org Change'!S93</f>
        <v>0</v>
      </c>
    </row>
    <row r="23" spans="1:19" ht="35" customHeight="1" thickBot="1" x14ac:dyDescent="0.25">
      <c r="A23" s="121"/>
      <c r="B23" s="288"/>
      <c r="C23" s="288"/>
      <c r="D23" s="288"/>
      <c r="E23" s="288"/>
      <c r="F23" s="288"/>
      <c r="G23" s="288"/>
      <c r="H23" s="288"/>
      <c r="I23" s="288"/>
      <c r="J23" s="288"/>
      <c r="K23" s="288"/>
      <c r="L23" s="288"/>
      <c r="M23" s="288"/>
      <c r="N23" s="288"/>
      <c r="O23" s="288"/>
      <c r="P23" s="288"/>
      <c r="Q23" s="288"/>
      <c r="R23" s="288"/>
      <c r="S23" s="289"/>
    </row>
    <row r="24" spans="1:19" ht="16" customHeight="1" thickBot="1" x14ac:dyDescent="0.25">
      <c r="A24" s="224"/>
      <c r="B24" s="224"/>
      <c r="C24" s="224"/>
      <c r="D24" s="224"/>
      <c r="E24" s="224"/>
      <c r="F24" s="224"/>
      <c r="G24" s="224"/>
      <c r="H24" s="224"/>
      <c r="I24" s="224"/>
      <c r="J24" s="224"/>
      <c r="K24" s="224"/>
      <c r="L24" s="224"/>
      <c r="M24" s="224"/>
      <c r="N24" s="224"/>
      <c r="O24" s="224"/>
      <c r="P24" s="224"/>
      <c r="Q24" s="224"/>
      <c r="R24" s="224"/>
      <c r="S24" s="224"/>
    </row>
    <row r="25" spans="1:19" ht="16" customHeight="1" x14ac:dyDescent="0.2">
      <c r="A25" s="290" t="str">
        <f>IF('Start Here'!$C$11=Data!B11,Data!D21,Data!C21)</f>
        <v>Do not complete for Pathway A</v>
      </c>
      <c r="B25" s="291"/>
      <c r="C25" s="291"/>
      <c r="D25" s="291"/>
      <c r="E25" s="291"/>
      <c r="F25" s="291"/>
      <c r="G25" s="291"/>
      <c r="H25" s="291"/>
      <c r="I25" s="291"/>
      <c r="J25" s="291"/>
      <c r="K25" s="291"/>
      <c r="L25" s="291"/>
      <c r="M25" s="291"/>
      <c r="N25" s="291"/>
      <c r="O25" s="291"/>
      <c r="P25" s="291"/>
      <c r="Q25" s="291"/>
      <c r="R25" s="291"/>
      <c r="S25" s="292"/>
    </row>
    <row r="26" spans="1:19" ht="16" customHeight="1" thickBot="1" x14ac:dyDescent="0.25">
      <c r="A26" s="132" t="str">
        <f>IF('Start Here'!$C$12=Data!B25,Data!D24,Data!C24)</f>
        <v>Closure and Dissolution Option</v>
      </c>
      <c r="B26" s="75"/>
      <c r="C26" s="75"/>
      <c r="D26" s="75"/>
      <c r="E26" s="75"/>
      <c r="F26" s="75"/>
      <c r="G26" s="75"/>
      <c r="H26" s="75"/>
      <c r="I26" s="75"/>
      <c r="J26" s="75"/>
      <c r="K26" s="75"/>
      <c r="L26" s="75"/>
      <c r="M26" s="75"/>
      <c r="N26" s="75"/>
      <c r="O26" s="75"/>
      <c r="P26" s="75"/>
      <c r="Q26" s="75"/>
      <c r="R26" s="75"/>
      <c r="S26" s="133"/>
    </row>
    <row r="27" spans="1:19" ht="16" customHeight="1" thickBot="1" x14ac:dyDescent="0.25">
      <c r="A27" s="124"/>
      <c r="B27" s="109">
        <f>'Phase 3B - Org Change'!B107</f>
        <v>46235</v>
      </c>
      <c r="C27" s="109">
        <f>'Phase 3B - Org Change'!C107</f>
        <v>46266</v>
      </c>
      <c r="D27" s="109">
        <f>'Phase 3B - Org Change'!D107</f>
        <v>46296</v>
      </c>
      <c r="E27" s="109">
        <f>'Phase 3B - Org Change'!E107</f>
        <v>46327</v>
      </c>
      <c r="F27" s="109">
        <f>'Phase 3B - Org Change'!F107</f>
        <v>46357</v>
      </c>
      <c r="G27" s="109">
        <f>'Phase 3B - Org Change'!G107</f>
        <v>46388</v>
      </c>
      <c r="H27" s="109">
        <f>'Phase 3B - Org Change'!H107</f>
        <v>46419</v>
      </c>
      <c r="I27" s="109">
        <f>'Phase 3B - Org Change'!I107</f>
        <v>46447</v>
      </c>
      <c r="J27" s="109">
        <f>'Phase 3B - Org Change'!J107</f>
        <v>46478</v>
      </c>
      <c r="K27" s="109">
        <f>'Phase 3B - Org Change'!K107</f>
        <v>46508</v>
      </c>
      <c r="L27" s="109">
        <f>'Phase 3B - Org Change'!L107</f>
        <v>46539</v>
      </c>
      <c r="M27" s="109">
        <f>'Phase 3B - Org Change'!M107</f>
        <v>46569</v>
      </c>
      <c r="N27" s="109">
        <f>'Phase 3B - Org Change'!N107</f>
        <v>46600</v>
      </c>
      <c r="O27" s="109">
        <f>'Phase 3B - Org Change'!O107</f>
        <v>46631</v>
      </c>
      <c r="P27" s="109">
        <f>'Phase 3B - Org Change'!P107</f>
        <v>46661</v>
      </c>
      <c r="Q27" s="109">
        <f>'Phase 3B - Org Change'!Q107</f>
        <v>46692</v>
      </c>
      <c r="R27" s="109">
        <f>'Phase 3B - Org Change'!R107</f>
        <v>46722</v>
      </c>
      <c r="S27" s="125">
        <f>'Phase 3B - Org Change'!S107</f>
        <v>46753</v>
      </c>
    </row>
    <row r="28" spans="1:19" ht="16" customHeight="1" thickBot="1" x14ac:dyDescent="0.25">
      <c r="A28" s="126" t="s">
        <v>111</v>
      </c>
      <c r="B28" s="110">
        <f>'Phase 3B - Org Change'!B114</f>
        <v>0</v>
      </c>
      <c r="C28" s="110">
        <f>'Phase 3B - Org Change'!C114</f>
        <v>0</v>
      </c>
      <c r="D28" s="110">
        <f>'Phase 3B - Org Change'!D114</f>
        <v>0</v>
      </c>
      <c r="E28" s="110">
        <f>'Phase 3B - Org Change'!E114</f>
        <v>0</v>
      </c>
      <c r="F28" s="110">
        <f>'Phase 3B - Org Change'!F114</f>
        <v>0</v>
      </c>
      <c r="G28" s="110">
        <f>'Phase 3B - Org Change'!G114</f>
        <v>0</v>
      </c>
      <c r="H28" s="110">
        <f>'Phase 3B - Org Change'!H114</f>
        <v>0</v>
      </c>
      <c r="I28" s="110">
        <f>'Phase 3B - Org Change'!I114</f>
        <v>0</v>
      </c>
      <c r="J28" s="110">
        <f>'Phase 3B - Org Change'!J114</f>
        <v>0</v>
      </c>
      <c r="K28" s="110">
        <f>'Phase 3B - Org Change'!K114</f>
        <v>0</v>
      </c>
      <c r="L28" s="110">
        <f>'Phase 3B - Org Change'!L114</f>
        <v>0</v>
      </c>
      <c r="M28" s="110">
        <f>'Phase 3B - Org Change'!M114</f>
        <v>0</v>
      </c>
      <c r="N28" s="110">
        <f>'Phase 3B - Org Change'!N114</f>
        <v>0</v>
      </c>
      <c r="O28" s="110">
        <f>'Phase 3B - Org Change'!O114</f>
        <v>0</v>
      </c>
      <c r="P28" s="110">
        <f>'Phase 3B - Org Change'!P114</f>
        <v>0</v>
      </c>
      <c r="Q28" s="110">
        <f>'Phase 3B - Org Change'!Q114</f>
        <v>0</v>
      </c>
      <c r="R28" s="110">
        <f>'Phase 3B - Org Change'!R114</f>
        <v>0</v>
      </c>
      <c r="S28" s="127">
        <f>'Phase 3B - Org Change'!S114</f>
        <v>0</v>
      </c>
    </row>
    <row r="29" spans="1:19" ht="35" customHeight="1" thickBot="1" x14ac:dyDescent="0.25">
      <c r="A29" s="128"/>
      <c r="B29" s="285"/>
      <c r="C29" s="286"/>
      <c r="D29" s="286"/>
      <c r="E29" s="286"/>
      <c r="F29" s="286"/>
      <c r="G29" s="286"/>
      <c r="H29" s="286"/>
      <c r="I29" s="286"/>
      <c r="J29" s="286"/>
      <c r="K29" s="286"/>
      <c r="L29" s="286"/>
      <c r="M29" s="286"/>
      <c r="N29" s="286"/>
      <c r="O29" s="286"/>
      <c r="P29" s="286"/>
      <c r="Q29" s="286"/>
      <c r="R29" s="286"/>
      <c r="S29" s="287"/>
    </row>
    <row r="30" spans="1:19" ht="16" customHeight="1" thickBot="1" x14ac:dyDescent="0.25">
      <c r="A30" s="323"/>
      <c r="B30" s="323"/>
      <c r="C30" s="323"/>
      <c r="D30" s="323"/>
      <c r="E30" s="323"/>
      <c r="F30" s="323"/>
      <c r="G30" s="323"/>
      <c r="H30" s="323"/>
      <c r="I30" s="323"/>
      <c r="J30" s="323"/>
      <c r="K30" s="323"/>
      <c r="L30" s="323"/>
      <c r="M30" s="323"/>
      <c r="N30" s="323"/>
      <c r="O30" s="323"/>
      <c r="P30" s="323"/>
      <c r="Q30" s="323"/>
      <c r="R30" s="323"/>
      <c r="S30" s="323"/>
    </row>
    <row r="31" spans="1:19" ht="16" customHeight="1" thickBot="1" x14ac:dyDescent="0.25">
      <c r="A31" s="129" t="str">
        <f>IF('Start Here'!$C$12=Data!B24,Data!D25,Data!C25)</f>
        <v>Do not complete for Closure Option</v>
      </c>
      <c r="B31" s="130"/>
      <c r="C31" s="130"/>
      <c r="D31" s="130"/>
      <c r="E31" s="130"/>
      <c r="F31" s="130"/>
      <c r="G31" s="130"/>
      <c r="H31" s="130"/>
      <c r="I31" s="130"/>
      <c r="J31" s="130"/>
      <c r="K31" s="130"/>
      <c r="L31" s="130"/>
      <c r="M31" s="130"/>
      <c r="N31" s="130"/>
      <c r="O31" s="130"/>
      <c r="P31" s="130"/>
      <c r="Q31" s="130"/>
      <c r="R31" s="130"/>
      <c r="S31" s="131"/>
    </row>
    <row r="32" spans="1:19" ht="16" customHeight="1" thickBot="1" x14ac:dyDescent="0.25">
      <c r="A32" s="124"/>
      <c r="B32" s="109">
        <f>'Phase 3B - Org Change'!B212</f>
        <v>46235</v>
      </c>
      <c r="C32" s="109">
        <f>'Phase 3B - Org Change'!C212</f>
        <v>46266</v>
      </c>
      <c r="D32" s="109">
        <f>'Phase 3B - Org Change'!D212</f>
        <v>46296</v>
      </c>
      <c r="E32" s="109">
        <f>'Phase 3B - Org Change'!E212</f>
        <v>46327</v>
      </c>
      <c r="F32" s="109">
        <f>'Phase 3B - Org Change'!F212</f>
        <v>46357</v>
      </c>
      <c r="G32" s="109">
        <f>'Phase 3B - Org Change'!G212</f>
        <v>46388</v>
      </c>
      <c r="H32" s="109">
        <f>'Phase 3B - Org Change'!H212</f>
        <v>46419</v>
      </c>
      <c r="I32" s="109">
        <f>'Phase 3B - Org Change'!I212</f>
        <v>46447</v>
      </c>
      <c r="J32" s="109">
        <f>'Phase 3B - Org Change'!J212</f>
        <v>46478</v>
      </c>
      <c r="K32" s="109">
        <f>'Phase 3B - Org Change'!K212</f>
        <v>46508</v>
      </c>
      <c r="L32" s="109">
        <f>'Phase 3B - Org Change'!L212</f>
        <v>46539</v>
      </c>
      <c r="M32" s="109">
        <f>'Phase 3B - Org Change'!M212</f>
        <v>46569</v>
      </c>
      <c r="N32" s="109">
        <f>'Phase 3B - Org Change'!N212</f>
        <v>46600</v>
      </c>
      <c r="O32" s="109">
        <f>'Phase 3B - Org Change'!O212</f>
        <v>46631</v>
      </c>
      <c r="P32" s="109">
        <f>'Phase 3B - Org Change'!P212</f>
        <v>46661</v>
      </c>
      <c r="Q32" s="109">
        <f>'Phase 3B - Org Change'!Q212</f>
        <v>46692</v>
      </c>
      <c r="R32" s="109">
        <f>'Phase 3B - Org Change'!R212</f>
        <v>46722</v>
      </c>
      <c r="S32" s="125">
        <f>'Phase 3B - Org Change'!S212</f>
        <v>46753</v>
      </c>
    </row>
    <row r="33" spans="1:19" ht="16" customHeight="1" thickBot="1" x14ac:dyDescent="0.25">
      <c r="A33" s="126" t="s">
        <v>111</v>
      </c>
      <c r="B33" s="110">
        <f>'Phase 3B - Org Change'!B219</f>
        <v>0</v>
      </c>
      <c r="C33" s="110">
        <f>'Phase 3B - Org Change'!C219</f>
        <v>0</v>
      </c>
      <c r="D33" s="110">
        <f>'Phase 3B - Org Change'!D219</f>
        <v>0</v>
      </c>
      <c r="E33" s="110">
        <f>'Phase 3B - Org Change'!E219</f>
        <v>0</v>
      </c>
      <c r="F33" s="110">
        <f>'Phase 3B - Org Change'!F219</f>
        <v>0</v>
      </c>
      <c r="G33" s="110">
        <f>'Phase 3B - Org Change'!G219</f>
        <v>0</v>
      </c>
      <c r="H33" s="110">
        <f>'Phase 3B - Org Change'!H219</f>
        <v>0</v>
      </c>
      <c r="I33" s="110">
        <f>'Phase 3B - Org Change'!I219</f>
        <v>0</v>
      </c>
      <c r="J33" s="110">
        <f>'Phase 3B - Org Change'!J219</f>
        <v>0</v>
      </c>
      <c r="K33" s="110">
        <f>'Phase 3B - Org Change'!K219</f>
        <v>0</v>
      </c>
      <c r="L33" s="110">
        <f>'Phase 3B - Org Change'!L219</f>
        <v>0</v>
      </c>
      <c r="M33" s="110">
        <f>'Phase 3B - Org Change'!M219</f>
        <v>0</v>
      </c>
      <c r="N33" s="110">
        <f>'Phase 3B - Org Change'!N219</f>
        <v>0</v>
      </c>
      <c r="O33" s="110">
        <f>'Phase 3B - Org Change'!O219</f>
        <v>0</v>
      </c>
      <c r="P33" s="110">
        <f>'Phase 3B - Org Change'!P219</f>
        <v>0</v>
      </c>
      <c r="Q33" s="110">
        <f>'Phase 3B - Org Change'!Q219</f>
        <v>0</v>
      </c>
      <c r="R33" s="110">
        <f>'Phase 3B - Org Change'!R219</f>
        <v>0</v>
      </c>
      <c r="S33" s="127">
        <f>'Phase 3B - Org Change'!S219</f>
        <v>0</v>
      </c>
    </row>
    <row r="34" spans="1:19" ht="35" customHeight="1" thickBot="1" x14ac:dyDescent="0.25">
      <c r="A34" s="85"/>
      <c r="B34" s="283"/>
      <c r="C34" s="283"/>
      <c r="D34" s="283"/>
      <c r="E34" s="283"/>
      <c r="F34" s="283"/>
      <c r="G34" s="283"/>
      <c r="H34" s="283"/>
      <c r="I34" s="283"/>
      <c r="J34" s="283"/>
      <c r="K34" s="283"/>
      <c r="L34" s="283"/>
      <c r="M34" s="283"/>
      <c r="N34" s="283"/>
      <c r="O34" s="283"/>
      <c r="P34" s="283"/>
      <c r="Q34" s="283"/>
      <c r="R34" s="283"/>
      <c r="S34" s="284"/>
    </row>
    <row r="35" spans="1:19" ht="16" customHeight="1" thickBot="1" x14ac:dyDescent="0.25">
      <c r="A35" s="324"/>
      <c r="B35" s="324"/>
      <c r="C35" s="324"/>
      <c r="D35" s="324"/>
      <c r="E35" s="324"/>
      <c r="F35" s="324"/>
      <c r="G35" s="324"/>
      <c r="H35" s="324"/>
      <c r="I35" s="324"/>
      <c r="J35" s="324"/>
      <c r="K35" s="324"/>
      <c r="L35" s="324"/>
      <c r="M35" s="324"/>
      <c r="N35" s="324"/>
      <c r="O35" s="324"/>
      <c r="P35" s="324"/>
      <c r="Q35" s="324"/>
      <c r="R35" s="324"/>
      <c r="S35" s="324"/>
    </row>
    <row r="36" spans="1:19" ht="16" customHeight="1" thickBot="1" x14ac:dyDescent="0.25">
      <c r="A36" s="313" t="s">
        <v>590</v>
      </c>
      <c r="B36" s="314"/>
      <c r="C36" s="314"/>
      <c r="D36" s="314"/>
      <c r="E36" s="314"/>
      <c r="F36" s="314"/>
      <c r="G36" s="314"/>
      <c r="H36" s="314"/>
      <c r="I36" s="314"/>
      <c r="J36" s="310"/>
      <c r="K36" s="310"/>
      <c r="L36" s="310"/>
      <c r="M36" s="310"/>
      <c r="N36" s="310"/>
      <c r="O36" s="310"/>
      <c r="P36" s="310"/>
      <c r="Q36" s="310"/>
      <c r="R36" s="310"/>
      <c r="S36" s="311"/>
    </row>
    <row r="37" spans="1:19" ht="16" customHeight="1" thickBot="1" x14ac:dyDescent="0.25">
      <c r="A37" s="315" t="str">
        <f>IF(AND('Start Here'!$C$11=Data!$B$12,'Start Here'!$C$12=Data!$B$25),Data!$D$24,"")</f>
        <v/>
      </c>
      <c r="B37" s="316"/>
      <c r="C37" s="316"/>
      <c r="D37" s="316"/>
      <c r="E37" s="316"/>
      <c r="F37" s="316"/>
      <c r="G37" s="316"/>
      <c r="H37" s="316"/>
      <c r="I37" s="316"/>
      <c r="J37" s="316"/>
      <c r="K37" s="316"/>
      <c r="L37" s="316"/>
      <c r="M37" s="316"/>
      <c r="N37" s="316"/>
      <c r="O37" s="316"/>
      <c r="P37" s="316"/>
      <c r="Q37" s="316"/>
      <c r="R37" s="316"/>
      <c r="S37" s="317"/>
    </row>
    <row r="38" spans="1:19" ht="16" customHeight="1" thickBot="1" x14ac:dyDescent="0.25">
      <c r="A38" s="141" t="s">
        <v>35</v>
      </c>
      <c r="B38" s="142"/>
      <c r="C38" s="142"/>
      <c r="D38" s="142"/>
      <c r="E38" s="142"/>
      <c r="F38" s="142"/>
      <c r="G38" s="142"/>
      <c r="H38" s="142"/>
      <c r="I38" s="142"/>
      <c r="J38" s="142"/>
      <c r="K38" s="142"/>
      <c r="L38" s="142"/>
      <c r="M38" s="142"/>
      <c r="N38" s="142"/>
      <c r="O38" s="142"/>
      <c r="P38" s="142"/>
      <c r="Q38" s="142"/>
      <c r="R38" s="142"/>
      <c r="S38" s="143"/>
    </row>
    <row r="39" spans="1:19" ht="16" customHeight="1" thickBot="1" x14ac:dyDescent="0.25">
      <c r="A39" s="78"/>
      <c r="B39" s="79">
        <f t="shared" ref="B39:S39" si="0">EDATE(START_DATE,B40)</f>
        <v>46235</v>
      </c>
      <c r="C39" s="79">
        <f t="shared" si="0"/>
        <v>46266</v>
      </c>
      <c r="D39" s="79">
        <f t="shared" si="0"/>
        <v>46296</v>
      </c>
      <c r="E39" s="79">
        <f t="shared" si="0"/>
        <v>46327</v>
      </c>
      <c r="F39" s="79">
        <f t="shared" si="0"/>
        <v>46357</v>
      </c>
      <c r="G39" s="79">
        <f t="shared" si="0"/>
        <v>46388</v>
      </c>
      <c r="H39" s="79">
        <f t="shared" si="0"/>
        <v>46419</v>
      </c>
      <c r="I39" s="79">
        <f t="shared" si="0"/>
        <v>46447</v>
      </c>
      <c r="J39" s="79">
        <f t="shared" si="0"/>
        <v>46478</v>
      </c>
      <c r="K39" s="79">
        <f t="shared" si="0"/>
        <v>46508</v>
      </c>
      <c r="L39" s="79">
        <f t="shared" si="0"/>
        <v>46539</v>
      </c>
      <c r="M39" s="79">
        <f t="shared" si="0"/>
        <v>46569</v>
      </c>
      <c r="N39" s="79">
        <f t="shared" si="0"/>
        <v>46600</v>
      </c>
      <c r="O39" s="79">
        <f t="shared" si="0"/>
        <v>46631</v>
      </c>
      <c r="P39" s="79">
        <f t="shared" si="0"/>
        <v>46661</v>
      </c>
      <c r="Q39" s="79">
        <f t="shared" si="0"/>
        <v>46692</v>
      </c>
      <c r="R39" s="79">
        <f t="shared" si="0"/>
        <v>46722</v>
      </c>
      <c r="S39" s="80">
        <f t="shared" si="0"/>
        <v>46753</v>
      </c>
    </row>
    <row r="40" spans="1:19" ht="16" customHeight="1" thickBot="1" x14ac:dyDescent="0.25">
      <c r="A40" s="78"/>
      <c r="B40" s="81">
        <f>'Phase 3 - SW Framework'!B26</f>
        <v>1</v>
      </c>
      <c r="C40" s="81">
        <f>'Phase 3 - SW Framework'!C26</f>
        <v>2</v>
      </c>
      <c r="D40" s="81">
        <f>'Phase 3 - SW Framework'!D26</f>
        <v>3</v>
      </c>
      <c r="E40" s="81">
        <f>'Phase 3 - SW Framework'!E26</f>
        <v>4</v>
      </c>
      <c r="F40" s="81">
        <f>'Phase 3 - SW Framework'!F26</f>
        <v>5</v>
      </c>
      <c r="G40" s="81">
        <f>'Phase 3 - SW Framework'!G26</f>
        <v>6</v>
      </c>
      <c r="H40" s="81">
        <f>'Phase 3 - SW Framework'!H26</f>
        <v>7</v>
      </c>
      <c r="I40" s="81">
        <f>'Phase 3 - SW Framework'!I26</f>
        <v>8</v>
      </c>
      <c r="J40" s="81">
        <f>'Phase 3 - SW Framework'!J26</f>
        <v>9</v>
      </c>
      <c r="K40" s="81">
        <f>'Phase 3 - SW Framework'!K26</f>
        <v>10</v>
      </c>
      <c r="L40" s="81">
        <f>'Phase 3 - SW Framework'!L26</f>
        <v>11</v>
      </c>
      <c r="M40" s="81">
        <f>'Phase 3 - SW Framework'!M26</f>
        <v>12</v>
      </c>
      <c r="N40" s="81">
        <f>'Phase 3 - SW Framework'!N26</f>
        <v>13</v>
      </c>
      <c r="O40" s="81">
        <f>'Phase 3 - SW Framework'!O26</f>
        <v>14</v>
      </c>
      <c r="P40" s="81">
        <f>'Phase 3 - SW Framework'!P26</f>
        <v>15</v>
      </c>
      <c r="Q40" s="81">
        <f>'Phase 3 - SW Framework'!Q26</f>
        <v>16</v>
      </c>
      <c r="R40" s="81">
        <f>'Phase 3 - SW Framework'!R26</f>
        <v>17</v>
      </c>
      <c r="S40" s="82">
        <f>'Phase 3 - SW Framework'!S26</f>
        <v>18</v>
      </c>
    </row>
    <row r="41" spans="1:19" ht="16" customHeight="1" thickBot="1" x14ac:dyDescent="0.25">
      <c r="A41" s="83" t="s">
        <v>114</v>
      </c>
      <c r="B41" s="91">
        <f>'Phase 3 - SW Framework'!B55</f>
        <v>0</v>
      </c>
      <c r="C41" s="91">
        <f>'Phase 3 - SW Framework'!C55</f>
        <v>0</v>
      </c>
      <c r="D41" s="91">
        <f>'Phase 3 - SW Framework'!D55</f>
        <v>0</v>
      </c>
      <c r="E41" s="92">
        <f>'Phase 3 - SW Framework'!E55</f>
        <v>0</v>
      </c>
      <c r="F41" s="92">
        <f>'Phase 3 - SW Framework'!F55</f>
        <v>0</v>
      </c>
      <c r="G41" s="92">
        <f>'Phase 3 - SW Framework'!G55</f>
        <v>0</v>
      </c>
      <c r="H41" s="92">
        <f>'Phase 3 - SW Framework'!H55</f>
        <v>0</v>
      </c>
      <c r="I41" s="92">
        <f>'Phase 3 - SW Framework'!I55</f>
        <v>0</v>
      </c>
      <c r="J41" s="92">
        <f>'Phase 3 - SW Framework'!J55</f>
        <v>0</v>
      </c>
      <c r="K41" s="92">
        <f>'Phase 3 - SW Framework'!K55</f>
        <v>0</v>
      </c>
      <c r="L41" s="92">
        <f>'Phase 3 - SW Framework'!L55</f>
        <v>0</v>
      </c>
      <c r="M41" s="92">
        <f>'Phase 3 - SW Framework'!M55</f>
        <v>0</v>
      </c>
      <c r="N41" s="92">
        <f>'Phase 3 - SW Framework'!N55</f>
        <v>0</v>
      </c>
      <c r="O41" s="92">
        <f>'Phase 3 - SW Framework'!O55</f>
        <v>0</v>
      </c>
      <c r="P41" s="92">
        <f>'Phase 3 - SW Framework'!P55</f>
        <v>0</v>
      </c>
      <c r="Q41" s="92">
        <f>'Phase 3 - SW Framework'!Q55</f>
        <v>0</v>
      </c>
      <c r="R41" s="92">
        <f>'Phase 3 - SW Framework'!R55</f>
        <v>0</v>
      </c>
      <c r="S41" s="93">
        <f>'Phase 3 - SW Framework'!S55</f>
        <v>0</v>
      </c>
    </row>
    <row r="42" spans="1:19" ht="35" customHeight="1" thickBot="1" x14ac:dyDescent="0.25">
      <c r="A42" s="140"/>
      <c r="B42" s="295"/>
      <c r="C42" s="295"/>
      <c r="D42" s="295"/>
      <c r="E42" s="295"/>
      <c r="F42" s="295"/>
      <c r="G42" s="295"/>
      <c r="H42" s="295"/>
      <c r="I42" s="295"/>
      <c r="J42" s="295"/>
      <c r="K42" s="295"/>
      <c r="L42" s="295"/>
      <c r="M42" s="295"/>
      <c r="N42" s="295"/>
      <c r="O42" s="295"/>
      <c r="P42" s="295"/>
      <c r="Q42" s="295"/>
      <c r="R42" s="295"/>
      <c r="S42" s="296"/>
    </row>
    <row r="43" spans="1:19" ht="16" customHeight="1" thickBot="1" x14ac:dyDescent="0.25">
      <c r="A43" s="318"/>
      <c r="B43" s="316"/>
      <c r="C43" s="316"/>
      <c r="D43" s="316"/>
      <c r="E43" s="316"/>
      <c r="F43" s="316"/>
      <c r="G43" s="316"/>
      <c r="H43" s="316"/>
      <c r="I43" s="316"/>
      <c r="J43" s="316"/>
      <c r="K43" s="316"/>
      <c r="L43" s="316"/>
      <c r="M43" s="316"/>
      <c r="N43" s="316"/>
      <c r="O43" s="316"/>
      <c r="P43" s="316"/>
      <c r="Q43" s="316"/>
      <c r="R43" s="316"/>
      <c r="S43" s="317"/>
    </row>
    <row r="44" spans="1:19" ht="16" customHeight="1" thickBot="1" x14ac:dyDescent="0.25">
      <c r="A44" s="141" t="s">
        <v>27</v>
      </c>
      <c r="B44" s="142"/>
      <c r="C44" s="142"/>
      <c r="D44" s="142"/>
      <c r="E44" s="142"/>
      <c r="F44" s="142"/>
      <c r="G44" s="142"/>
      <c r="H44" s="142"/>
      <c r="I44" s="142"/>
      <c r="J44" s="142"/>
      <c r="K44" s="142"/>
      <c r="L44" s="142"/>
      <c r="M44" s="142"/>
      <c r="N44" s="142"/>
      <c r="O44" s="142"/>
      <c r="P44" s="142"/>
      <c r="Q44" s="142"/>
      <c r="R44" s="142"/>
      <c r="S44" s="143"/>
    </row>
    <row r="45" spans="1:19" ht="16" customHeight="1" thickBot="1" x14ac:dyDescent="0.25">
      <c r="A45" s="78"/>
      <c r="B45" s="79">
        <f t="shared" ref="B45:S45" si="1">EDATE(START_DATE,B46)</f>
        <v>46235</v>
      </c>
      <c r="C45" s="79">
        <f t="shared" si="1"/>
        <v>46266</v>
      </c>
      <c r="D45" s="79">
        <f t="shared" si="1"/>
        <v>46296</v>
      </c>
      <c r="E45" s="79">
        <f t="shared" si="1"/>
        <v>46327</v>
      </c>
      <c r="F45" s="79">
        <f t="shared" si="1"/>
        <v>46357</v>
      </c>
      <c r="G45" s="79">
        <f t="shared" si="1"/>
        <v>46388</v>
      </c>
      <c r="H45" s="79">
        <f t="shared" si="1"/>
        <v>46419</v>
      </c>
      <c r="I45" s="79">
        <f t="shared" si="1"/>
        <v>46447</v>
      </c>
      <c r="J45" s="79">
        <f t="shared" si="1"/>
        <v>46478</v>
      </c>
      <c r="K45" s="79">
        <f t="shared" si="1"/>
        <v>46508</v>
      </c>
      <c r="L45" s="79">
        <f t="shared" si="1"/>
        <v>46539</v>
      </c>
      <c r="M45" s="79">
        <f t="shared" si="1"/>
        <v>46569</v>
      </c>
      <c r="N45" s="79">
        <f t="shared" si="1"/>
        <v>46600</v>
      </c>
      <c r="O45" s="79">
        <f t="shared" si="1"/>
        <v>46631</v>
      </c>
      <c r="P45" s="79">
        <f t="shared" si="1"/>
        <v>46661</v>
      </c>
      <c r="Q45" s="79">
        <f t="shared" si="1"/>
        <v>46692</v>
      </c>
      <c r="R45" s="79">
        <f t="shared" si="1"/>
        <v>46722</v>
      </c>
      <c r="S45" s="80">
        <f t="shared" si="1"/>
        <v>46753</v>
      </c>
    </row>
    <row r="46" spans="1:19" ht="16" customHeight="1" thickBot="1" x14ac:dyDescent="0.25">
      <c r="A46" s="78"/>
      <c r="B46" s="81">
        <f>'Phase 3 - Family Tracing'!B24</f>
        <v>1</v>
      </c>
      <c r="C46" s="81">
        <f>'Phase 3 - Family Tracing'!C24</f>
        <v>2</v>
      </c>
      <c r="D46" s="81">
        <f>'Phase 3 - Family Tracing'!D24</f>
        <v>3</v>
      </c>
      <c r="E46" s="81">
        <f>'Phase 3 - Family Tracing'!E24</f>
        <v>4</v>
      </c>
      <c r="F46" s="81">
        <f>'Phase 3 - Family Tracing'!F24</f>
        <v>5</v>
      </c>
      <c r="G46" s="81">
        <f>'Phase 3 - Family Tracing'!G24</f>
        <v>6</v>
      </c>
      <c r="H46" s="81">
        <f>'Phase 3 - Family Tracing'!H24</f>
        <v>7</v>
      </c>
      <c r="I46" s="81">
        <f>'Phase 3 - Family Tracing'!I24</f>
        <v>8</v>
      </c>
      <c r="J46" s="81">
        <f>'Phase 3 - Family Tracing'!J24</f>
        <v>9</v>
      </c>
      <c r="K46" s="81">
        <f>'Phase 3 - Family Tracing'!K24</f>
        <v>10</v>
      </c>
      <c r="L46" s="81">
        <f>'Phase 3 - Family Tracing'!L24</f>
        <v>11</v>
      </c>
      <c r="M46" s="81">
        <f>'Phase 3 - Family Tracing'!M24</f>
        <v>12</v>
      </c>
      <c r="N46" s="81">
        <f>'Phase 3 - Family Tracing'!N24</f>
        <v>13</v>
      </c>
      <c r="O46" s="81">
        <f>'Phase 3 - Family Tracing'!O24</f>
        <v>14</v>
      </c>
      <c r="P46" s="81">
        <f>'Phase 3 - Family Tracing'!P24</f>
        <v>15</v>
      </c>
      <c r="Q46" s="81">
        <f>'Phase 3 - Family Tracing'!Q24</f>
        <v>16</v>
      </c>
      <c r="R46" s="81">
        <f>'Phase 3 - Family Tracing'!R24</f>
        <v>17</v>
      </c>
      <c r="S46" s="82">
        <f>'Phase 3 - Family Tracing'!S24</f>
        <v>18</v>
      </c>
    </row>
    <row r="47" spans="1:19" ht="16" customHeight="1" thickBot="1" x14ac:dyDescent="0.25">
      <c r="A47" s="83" t="s">
        <v>114</v>
      </c>
      <c r="B47" s="91">
        <f>'Phase 3 - Family Tracing'!B58</f>
        <v>0</v>
      </c>
      <c r="C47" s="91">
        <f>'Phase 3 - Family Tracing'!C58</f>
        <v>0</v>
      </c>
      <c r="D47" s="91">
        <f>'Phase 3 - Family Tracing'!D58</f>
        <v>0</v>
      </c>
      <c r="E47" s="92">
        <f>'Phase 3 - Family Tracing'!E58</f>
        <v>0</v>
      </c>
      <c r="F47" s="92">
        <f>'Phase 3 - Family Tracing'!F58</f>
        <v>0</v>
      </c>
      <c r="G47" s="92">
        <f>'Phase 3 - Family Tracing'!G58</f>
        <v>0</v>
      </c>
      <c r="H47" s="92">
        <f>'Phase 3 - Family Tracing'!H58</f>
        <v>0</v>
      </c>
      <c r="I47" s="92">
        <f>'Phase 3 - Family Tracing'!I58</f>
        <v>0</v>
      </c>
      <c r="J47" s="92">
        <f>'Phase 3 - Family Tracing'!J58</f>
        <v>0</v>
      </c>
      <c r="K47" s="92">
        <f>'Phase 3 - Family Tracing'!K58</f>
        <v>0</v>
      </c>
      <c r="L47" s="92">
        <f>'Phase 3 - Family Tracing'!L58</f>
        <v>0</v>
      </c>
      <c r="M47" s="92">
        <f>'Phase 3 - Family Tracing'!M58</f>
        <v>0</v>
      </c>
      <c r="N47" s="92">
        <f>'Phase 3 - Family Tracing'!N58</f>
        <v>0</v>
      </c>
      <c r="O47" s="92">
        <f>'Phase 3 - Family Tracing'!O58</f>
        <v>0</v>
      </c>
      <c r="P47" s="92">
        <f>'Phase 3 - Family Tracing'!P58</f>
        <v>0</v>
      </c>
      <c r="Q47" s="92">
        <f>'Phase 3 - Family Tracing'!Q58</f>
        <v>0</v>
      </c>
      <c r="R47" s="92">
        <f>'Phase 3 - Family Tracing'!R58</f>
        <v>0</v>
      </c>
      <c r="S47" s="93">
        <f>'Phase 3 - Family Tracing'!S58</f>
        <v>0</v>
      </c>
    </row>
    <row r="48" spans="1:19" ht="35" customHeight="1" thickBot="1" x14ac:dyDescent="0.25">
      <c r="A48" s="140"/>
      <c r="B48" s="295"/>
      <c r="C48" s="295"/>
      <c r="D48" s="295"/>
      <c r="E48" s="295"/>
      <c r="F48" s="295"/>
      <c r="G48" s="295"/>
      <c r="H48" s="295"/>
      <c r="I48" s="295"/>
      <c r="J48" s="295"/>
      <c r="K48" s="295"/>
      <c r="L48" s="295"/>
      <c r="M48" s="295"/>
      <c r="N48" s="295"/>
      <c r="O48" s="295"/>
      <c r="P48" s="295"/>
      <c r="Q48" s="295"/>
      <c r="R48" s="295"/>
      <c r="S48" s="296"/>
    </row>
    <row r="49" spans="1:19" ht="16" customHeight="1" thickBot="1" x14ac:dyDescent="0.25">
      <c r="A49" s="319"/>
      <c r="B49" s="320"/>
      <c r="C49" s="320"/>
      <c r="D49" s="320"/>
      <c r="E49" s="320"/>
      <c r="F49" s="320"/>
      <c r="G49" s="320"/>
      <c r="H49" s="320"/>
      <c r="I49" s="320"/>
      <c r="J49" s="320"/>
      <c r="K49" s="320"/>
      <c r="L49" s="320"/>
      <c r="M49" s="320"/>
      <c r="N49" s="320"/>
      <c r="O49" s="320"/>
      <c r="P49" s="320"/>
      <c r="Q49" s="320"/>
      <c r="R49" s="320"/>
      <c r="S49" s="321"/>
    </row>
    <row r="50" spans="1:19" ht="16" customHeight="1" thickBot="1" x14ac:dyDescent="0.25">
      <c r="A50" s="141" t="s">
        <v>28</v>
      </c>
      <c r="B50" s="142"/>
      <c r="C50" s="142"/>
      <c r="D50" s="142"/>
      <c r="E50" s="142"/>
      <c r="F50" s="142"/>
      <c r="G50" s="142"/>
      <c r="H50" s="142"/>
      <c r="I50" s="142"/>
      <c r="J50" s="142"/>
      <c r="K50" s="142"/>
      <c r="L50" s="142"/>
      <c r="M50" s="142"/>
      <c r="N50" s="142"/>
      <c r="O50" s="142"/>
      <c r="P50" s="142"/>
      <c r="Q50" s="142"/>
      <c r="R50" s="142"/>
      <c r="S50" s="143"/>
    </row>
    <row r="51" spans="1:19" s="75" customFormat="1" ht="16" customHeight="1" thickBot="1" x14ac:dyDescent="0.25">
      <c r="A51" s="86"/>
      <c r="B51" s="87">
        <f t="shared" ref="B51:S51" si="2">EDATE(START_DATE,B52)</f>
        <v>46235</v>
      </c>
      <c r="C51" s="87">
        <f t="shared" si="2"/>
        <v>46266</v>
      </c>
      <c r="D51" s="87">
        <f t="shared" si="2"/>
        <v>46296</v>
      </c>
      <c r="E51" s="87">
        <f t="shared" si="2"/>
        <v>46327</v>
      </c>
      <c r="F51" s="87">
        <f t="shared" si="2"/>
        <v>46357</v>
      </c>
      <c r="G51" s="87">
        <f t="shared" si="2"/>
        <v>46388</v>
      </c>
      <c r="H51" s="87">
        <f t="shared" si="2"/>
        <v>46419</v>
      </c>
      <c r="I51" s="87">
        <f t="shared" si="2"/>
        <v>46447</v>
      </c>
      <c r="J51" s="87">
        <f t="shared" si="2"/>
        <v>46478</v>
      </c>
      <c r="K51" s="87">
        <f t="shared" si="2"/>
        <v>46508</v>
      </c>
      <c r="L51" s="87">
        <f t="shared" si="2"/>
        <v>46539</v>
      </c>
      <c r="M51" s="87">
        <f t="shared" si="2"/>
        <v>46569</v>
      </c>
      <c r="N51" s="87">
        <f t="shared" si="2"/>
        <v>46600</v>
      </c>
      <c r="O51" s="87">
        <f t="shared" si="2"/>
        <v>46631</v>
      </c>
      <c r="P51" s="87">
        <f t="shared" si="2"/>
        <v>46661</v>
      </c>
      <c r="Q51" s="87">
        <f t="shared" si="2"/>
        <v>46692</v>
      </c>
      <c r="R51" s="87">
        <f t="shared" si="2"/>
        <v>46722</v>
      </c>
      <c r="S51" s="88">
        <f t="shared" si="2"/>
        <v>46753</v>
      </c>
    </row>
    <row r="52" spans="1:19" s="75" customFormat="1" ht="16" customHeight="1" thickBot="1" x14ac:dyDescent="0.25">
      <c r="A52" s="86"/>
      <c r="B52" s="89">
        <f>'Phase 3 - Assessments'!B27</f>
        <v>1</v>
      </c>
      <c r="C52" s="89">
        <f>'Phase 3 - Assessments'!C27</f>
        <v>2</v>
      </c>
      <c r="D52" s="89">
        <f>'Phase 3 - Assessments'!D27</f>
        <v>3</v>
      </c>
      <c r="E52" s="89">
        <f>'Phase 3 - Assessments'!E27</f>
        <v>4</v>
      </c>
      <c r="F52" s="89">
        <f>'Phase 3 - Assessments'!F27</f>
        <v>5</v>
      </c>
      <c r="G52" s="89">
        <f>'Phase 3 - Assessments'!G27</f>
        <v>6</v>
      </c>
      <c r="H52" s="89">
        <f>'Phase 3 - Assessments'!H27</f>
        <v>7</v>
      </c>
      <c r="I52" s="89">
        <f>'Phase 3 - Assessments'!I27</f>
        <v>8</v>
      </c>
      <c r="J52" s="89">
        <f>'Phase 3 - Assessments'!J27</f>
        <v>9</v>
      </c>
      <c r="K52" s="89">
        <f>'Phase 3 - Assessments'!K27</f>
        <v>10</v>
      </c>
      <c r="L52" s="89">
        <f>'Phase 3 - Assessments'!L27</f>
        <v>11</v>
      </c>
      <c r="M52" s="89">
        <f>'Phase 3 - Assessments'!M27</f>
        <v>12</v>
      </c>
      <c r="N52" s="89">
        <f>'Phase 3 - Assessments'!N27</f>
        <v>13</v>
      </c>
      <c r="O52" s="89">
        <f>'Phase 3 - Assessments'!O27</f>
        <v>14</v>
      </c>
      <c r="P52" s="89">
        <f>'Phase 3 - Assessments'!P27</f>
        <v>15</v>
      </c>
      <c r="Q52" s="89">
        <f>'Phase 3 - Assessments'!Q27</f>
        <v>16</v>
      </c>
      <c r="R52" s="89">
        <f>'Phase 3 - Assessments'!R27</f>
        <v>17</v>
      </c>
      <c r="S52" s="90">
        <f>'Phase 3 - Assessments'!S27</f>
        <v>18</v>
      </c>
    </row>
    <row r="53" spans="1:19" ht="16" customHeight="1" thickBot="1" x14ac:dyDescent="0.25">
      <c r="A53" s="83" t="s">
        <v>61</v>
      </c>
      <c r="B53" s="107">
        <f>'Phase 3 - Assessments'!B70</f>
        <v>0</v>
      </c>
      <c r="C53" s="107">
        <f>'Phase 3 - Assessments'!C70</f>
        <v>0</v>
      </c>
      <c r="D53" s="107">
        <f>'Phase 3 - Assessments'!D70</f>
        <v>0</v>
      </c>
      <c r="E53" s="107">
        <f>'Phase 3 - Assessments'!E70</f>
        <v>0</v>
      </c>
      <c r="F53" s="107">
        <f>'Phase 3 - Assessments'!F70</f>
        <v>0</v>
      </c>
      <c r="G53" s="107">
        <f>'Phase 3 - Assessments'!G70</f>
        <v>0</v>
      </c>
      <c r="H53" s="107">
        <f>'Phase 3 - Assessments'!H70</f>
        <v>0</v>
      </c>
      <c r="I53" s="107">
        <f>'Phase 3 - Assessments'!I70</f>
        <v>0</v>
      </c>
      <c r="J53" s="107">
        <f>'Phase 3 - Assessments'!J70</f>
        <v>0</v>
      </c>
      <c r="K53" s="107">
        <f>'Phase 3 - Assessments'!K70</f>
        <v>0</v>
      </c>
      <c r="L53" s="107">
        <f>'Phase 3 - Assessments'!L70</f>
        <v>0</v>
      </c>
      <c r="M53" s="107">
        <f>'Phase 3 - Assessments'!M70</f>
        <v>0</v>
      </c>
      <c r="N53" s="107">
        <f>'Phase 3 - Assessments'!N70</f>
        <v>0</v>
      </c>
      <c r="O53" s="107">
        <f>'Phase 3 - Assessments'!O70</f>
        <v>0</v>
      </c>
      <c r="P53" s="107">
        <f>'Phase 3 - Assessments'!P70</f>
        <v>0</v>
      </c>
      <c r="Q53" s="107">
        <f>'Phase 3 - Assessments'!Q70</f>
        <v>0</v>
      </c>
      <c r="R53" s="107">
        <f>'Phase 3 - Assessments'!R70</f>
        <v>0</v>
      </c>
      <c r="S53" s="108">
        <f>'Phase 3 - Assessments'!S70</f>
        <v>0</v>
      </c>
    </row>
    <row r="54" spans="1:19" ht="35" customHeight="1" thickBot="1" x14ac:dyDescent="0.25">
      <c r="A54" s="84"/>
      <c r="B54" s="297"/>
      <c r="C54" s="297"/>
      <c r="D54" s="297"/>
      <c r="E54" s="297"/>
      <c r="F54" s="297"/>
      <c r="G54" s="297"/>
      <c r="H54" s="297"/>
      <c r="I54" s="297"/>
      <c r="J54" s="297"/>
      <c r="K54" s="297"/>
      <c r="L54" s="297"/>
      <c r="M54" s="297"/>
      <c r="N54" s="297"/>
      <c r="O54" s="297"/>
      <c r="P54" s="297"/>
      <c r="Q54" s="297"/>
      <c r="R54" s="297"/>
      <c r="S54" s="298"/>
    </row>
    <row r="55" spans="1:19" ht="16" customHeight="1" thickBot="1" x14ac:dyDescent="0.25">
      <c r="A55" s="83" t="s">
        <v>62</v>
      </c>
      <c r="B55" s="107">
        <f>'Phase 3 - Assessments'!B109</f>
        <v>0</v>
      </c>
      <c r="C55" s="107">
        <f>'Phase 3 - Assessments'!C109</f>
        <v>0</v>
      </c>
      <c r="D55" s="107">
        <f>'Phase 3 - Assessments'!D109</f>
        <v>0</v>
      </c>
      <c r="E55" s="107">
        <f>'Phase 3 - Assessments'!E109</f>
        <v>0</v>
      </c>
      <c r="F55" s="107">
        <f>'Phase 3 - Assessments'!F109</f>
        <v>0</v>
      </c>
      <c r="G55" s="107">
        <f>'Phase 3 - Assessments'!G109</f>
        <v>0</v>
      </c>
      <c r="H55" s="107">
        <f>'Phase 3 - Assessments'!H109</f>
        <v>0</v>
      </c>
      <c r="I55" s="107">
        <f>'Phase 3 - Assessments'!I109</f>
        <v>0</v>
      </c>
      <c r="J55" s="107">
        <f>'Phase 3 - Assessments'!J109</f>
        <v>0</v>
      </c>
      <c r="K55" s="107">
        <f>'Phase 3 - Assessments'!K109</f>
        <v>0</v>
      </c>
      <c r="L55" s="107">
        <f>'Phase 3 - Assessments'!L109</f>
        <v>0</v>
      </c>
      <c r="M55" s="107">
        <f>'Phase 3 - Assessments'!M109</f>
        <v>0</v>
      </c>
      <c r="N55" s="107">
        <f>'Phase 3 - Assessments'!N109</f>
        <v>0</v>
      </c>
      <c r="O55" s="107">
        <f>'Phase 3 - Assessments'!O109</f>
        <v>0</v>
      </c>
      <c r="P55" s="107">
        <f>'Phase 3 - Assessments'!P109</f>
        <v>0</v>
      </c>
      <c r="Q55" s="107">
        <f>'Phase 3 - Assessments'!Q109</f>
        <v>0</v>
      </c>
      <c r="R55" s="107">
        <f>'Phase 3 - Assessments'!R109</f>
        <v>0</v>
      </c>
      <c r="S55" s="108">
        <f>'Phase 3 - Assessments'!S109</f>
        <v>0</v>
      </c>
    </row>
    <row r="56" spans="1:19" ht="35" customHeight="1" thickBot="1" x14ac:dyDescent="0.25">
      <c r="A56" s="140"/>
      <c r="B56" s="295"/>
      <c r="C56" s="295"/>
      <c r="D56" s="295"/>
      <c r="E56" s="295"/>
      <c r="F56" s="295"/>
      <c r="G56" s="295"/>
      <c r="H56" s="295"/>
      <c r="I56" s="295"/>
      <c r="J56" s="295"/>
      <c r="K56" s="295"/>
      <c r="L56" s="295"/>
      <c r="M56" s="295"/>
      <c r="N56" s="295"/>
      <c r="O56" s="295"/>
      <c r="P56" s="295"/>
      <c r="Q56" s="295"/>
      <c r="R56" s="295"/>
      <c r="S56" s="296"/>
    </row>
    <row r="57" spans="1:19" ht="16" customHeight="1" thickBot="1" x14ac:dyDescent="0.25">
      <c r="A57" s="319"/>
      <c r="B57" s="316"/>
      <c r="C57" s="316"/>
      <c r="D57" s="316"/>
      <c r="E57" s="316"/>
      <c r="F57" s="316"/>
      <c r="G57" s="316"/>
      <c r="H57" s="316"/>
      <c r="I57" s="316"/>
      <c r="J57" s="316"/>
      <c r="K57" s="316"/>
      <c r="L57" s="316"/>
      <c r="M57" s="316"/>
      <c r="N57" s="316"/>
      <c r="O57" s="316"/>
      <c r="P57" s="316"/>
      <c r="Q57" s="316"/>
      <c r="R57" s="316"/>
      <c r="S57" s="317"/>
    </row>
    <row r="58" spans="1:19" ht="16" customHeight="1" thickBot="1" x14ac:dyDescent="0.25">
      <c r="A58" s="141" t="s">
        <v>30</v>
      </c>
      <c r="B58" s="142"/>
      <c r="C58" s="142"/>
      <c r="D58" s="142"/>
      <c r="E58" s="142"/>
      <c r="F58" s="142"/>
      <c r="G58" s="142"/>
      <c r="H58" s="142"/>
      <c r="I58" s="142"/>
      <c r="J58" s="142"/>
      <c r="K58" s="142"/>
      <c r="L58" s="142"/>
      <c r="M58" s="142"/>
      <c r="N58" s="142"/>
      <c r="O58" s="142"/>
      <c r="P58" s="142"/>
      <c r="Q58" s="142"/>
      <c r="R58" s="142"/>
      <c r="S58" s="143"/>
    </row>
    <row r="59" spans="1:19" ht="16" customHeight="1" thickBot="1" x14ac:dyDescent="0.25">
      <c r="A59" s="78"/>
      <c r="B59" s="79">
        <f t="shared" ref="B59:S59" si="3">EDATE(START_DATE,B60)</f>
        <v>46235</v>
      </c>
      <c r="C59" s="79">
        <f t="shared" si="3"/>
        <v>46266</v>
      </c>
      <c r="D59" s="79">
        <f t="shared" si="3"/>
        <v>46296</v>
      </c>
      <c r="E59" s="79">
        <f t="shared" si="3"/>
        <v>46327</v>
      </c>
      <c r="F59" s="79">
        <f t="shared" si="3"/>
        <v>46357</v>
      </c>
      <c r="G59" s="79">
        <f t="shared" si="3"/>
        <v>46388</v>
      </c>
      <c r="H59" s="79">
        <f t="shared" si="3"/>
        <v>46419</v>
      </c>
      <c r="I59" s="79">
        <f t="shared" si="3"/>
        <v>46447</v>
      </c>
      <c r="J59" s="79">
        <f t="shared" si="3"/>
        <v>46478</v>
      </c>
      <c r="K59" s="79">
        <f t="shared" si="3"/>
        <v>46508</v>
      </c>
      <c r="L59" s="79">
        <f t="shared" si="3"/>
        <v>46539</v>
      </c>
      <c r="M59" s="79">
        <f t="shared" si="3"/>
        <v>46569</v>
      </c>
      <c r="N59" s="79">
        <f t="shared" si="3"/>
        <v>46600</v>
      </c>
      <c r="O59" s="79">
        <f t="shared" si="3"/>
        <v>46631</v>
      </c>
      <c r="P59" s="79">
        <f t="shared" si="3"/>
        <v>46661</v>
      </c>
      <c r="Q59" s="79">
        <f t="shared" si="3"/>
        <v>46692</v>
      </c>
      <c r="R59" s="79">
        <f t="shared" si="3"/>
        <v>46722</v>
      </c>
      <c r="S59" s="80">
        <f t="shared" si="3"/>
        <v>46753</v>
      </c>
    </row>
    <row r="60" spans="1:19" ht="16" customHeight="1" thickBot="1" x14ac:dyDescent="0.25">
      <c r="A60" s="78"/>
      <c r="B60" s="81">
        <f>'Phase 3 - Monitoring Part 1'!B22</f>
        <v>1</v>
      </c>
      <c r="C60" s="81">
        <f>'Phase 3 - Monitoring Part 1'!C22</f>
        <v>2</v>
      </c>
      <c r="D60" s="81">
        <f>'Phase 3 - Monitoring Part 1'!D22</f>
        <v>3</v>
      </c>
      <c r="E60" s="81">
        <f>'Phase 3 - Monitoring Part 1'!E22</f>
        <v>4</v>
      </c>
      <c r="F60" s="81">
        <f>'Phase 3 - Monitoring Part 1'!F22</f>
        <v>5</v>
      </c>
      <c r="G60" s="81">
        <f>'Phase 3 - Monitoring Part 1'!G22</f>
        <v>6</v>
      </c>
      <c r="H60" s="81">
        <f>'Phase 3 - Monitoring Part 1'!H22</f>
        <v>7</v>
      </c>
      <c r="I60" s="81">
        <f>'Phase 3 - Monitoring Part 1'!I22</f>
        <v>8</v>
      </c>
      <c r="J60" s="81">
        <f>'Phase 3 - Monitoring Part 1'!J22</f>
        <v>9</v>
      </c>
      <c r="K60" s="81">
        <f>'Phase 3 - Monitoring Part 1'!K22</f>
        <v>10</v>
      </c>
      <c r="L60" s="81">
        <f>'Phase 3 - Monitoring Part 1'!L22</f>
        <v>11</v>
      </c>
      <c r="M60" s="81">
        <f>'Phase 3 - Monitoring Part 1'!M22</f>
        <v>12</v>
      </c>
      <c r="N60" s="81">
        <f>'Phase 3 - Monitoring Part 1'!N22</f>
        <v>13</v>
      </c>
      <c r="O60" s="81">
        <f>'Phase 3 - Monitoring Part 1'!O22</f>
        <v>14</v>
      </c>
      <c r="P60" s="81">
        <f>'Phase 3 - Monitoring Part 1'!P22</f>
        <v>15</v>
      </c>
      <c r="Q60" s="81">
        <f>'Phase 3 - Monitoring Part 1'!Q22</f>
        <v>16</v>
      </c>
      <c r="R60" s="81">
        <f>'Phase 3 - Monitoring Part 1'!R22</f>
        <v>17</v>
      </c>
      <c r="S60" s="82">
        <f>'Phase 3 - Monitoring Part 1'!S22</f>
        <v>18</v>
      </c>
    </row>
    <row r="61" spans="1:19" ht="16" customHeight="1" thickBot="1" x14ac:dyDescent="0.25">
      <c r="A61" s="83" t="s">
        <v>61</v>
      </c>
      <c r="B61" s="107">
        <f>'Phase 3 - Monitoring Part 1'!B77</f>
        <v>0</v>
      </c>
      <c r="C61" s="107">
        <f>'Phase 3 - Monitoring Part 1'!C77</f>
        <v>0</v>
      </c>
      <c r="D61" s="107">
        <f>'Phase 3 - Monitoring Part 1'!D77</f>
        <v>0</v>
      </c>
      <c r="E61" s="107">
        <f>'Phase 3 - Monitoring Part 1'!E77</f>
        <v>0</v>
      </c>
      <c r="F61" s="107">
        <f>'Phase 3 - Monitoring Part 1'!F77</f>
        <v>0</v>
      </c>
      <c r="G61" s="107">
        <f>'Phase 3 - Monitoring Part 1'!G77</f>
        <v>0</v>
      </c>
      <c r="H61" s="107">
        <f>'Phase 3 - Monitoring Part 1'!H77</f>
        <v>0</v>
      </c>
      <c r="I61" s="107">
        <f>'Phase 3 - Monitoring Part 1'!I77</f>
        <v>0</v>
      </c>
      <c r="J61" s="107">
        <f>'Phase 3 - Monitoring Part 1'!J77</f>
        <v>0</v>
      </c>
      <c r="K61" s="107">
        <f>'Phase 3 - Monitoring Part 1'!K77</f>
        <v>0</v>
      </c>
      <c r="L61" s="107">
        <f>'Phase 3 - Monitoring Part 1'!L77</f>
        <v>0</v>
      </c>
      <c r="M61" s="107">
        <f>'Phase 3 - Monitoring Part 1'!M77</f>
        <v>0</v>
      </c>
      <c r="N61" s="107">
        <f>'Phase 3 - Monitoring Part 1'!N77</f>
        <v>0</v>
      </c>
      <c r="O61" s="107">
        <f>'Phase 3 - Monitoring Part 1'!O77</f>
        <v>0</v>
      </c>
      <c r="P61" s="107">
        <f>'Phase 3 - Monitoring Part 1'!P77</f>
        <v>0</v>
      </c>
      <c r="Q61" s="107">
        <f>'Phase 3 - Monitoring Part 1'!Q77</f>
        <v>0</v>
      </c>
      <c r="R61" s="107">
        <f>'Phase 3 - Monitoring Part 1'!R77</f>
        <v>0</v>
      </c>
      <c r="S61" s="108">
        <f>'Phase 3 - Monitoring Part 1'!S77</f>
        <v>0</v>
      </c>
    </row>
    <row r="62" spans="1:19" ht="35" customHeight="1" thickBot="1" x14ac:dyDescent="0.25">
      <c r="A62" s="84"/>
      <c r="B62" s="297"/>
      <c r="C62" s="297"/>
      <c r="D62" s="297"/>
      <c r="E62" s="297"/>
      <c r="F62" s="297"/>
      <c r="G62" s="297"/>
      <c r="H62" s="297"/>
      <c r="I62" s="297"/>
      <c r="J62" s="297"/>
      <c r="K62" s="297"/>
      <c r="L62" s="297"/>
      <c r="M62" s="297"/>
      <c r="N62" s="297"/>
      <c r="O62" s="297"/>
      <c r="P62" s="297"/>
      <c r="Q62" s="297"/>
      <c r="R62" s="297"/>
      <c r="S62" s="298"/>
    </row>
    <row r="63" spans="1:19" ht="16" customHeight="1" thickBot="1" x14ac:dyDescent="0.25">
      <c r="A63" s="83" t="s">
        <v>62</v>
      </c>
      <c r="B63" s="107">
        <f>'Phase 3 - Monitoring Part 1'!B112</f>
        <v>0</v>
      </c>
      <c r="C63" s="107">
        <f>'Phase 3 - Monitoring Part 1'!C112</f>
        <v>0</v>
      </c>
      <c r="D63" s="107">
        <f>'Phase 3 - Monitoring Part 1'!D112</f>
        <v>0</v>
      </c>
      <c r="E63" s="107">
        <f>'Phase 3 - Monitoring Part 1'!E112</f>
        <v>0</v>
      </c>
      <c r="F63" s="107">
        <f>'Phase 3 - Monitoring Part 1'!F112</f>
        <v>0</v>
      </c>
      <c r="G63" s="107">
        <f>'Phase 3 - Monitoring Part 1'!G112</f>
        <v>0</v>
      </c>
      <c r="H63" s="107">
        <f>'Phase 3 - Monitoring Part 1'!H112</f>
        <v>0</v>
      </c>
      <c r="I63" s="107">
        <f>'Phase 3 - Monitoring Part 1'!I112</f>
        <v>0</v>
      </c>
      <c r="J63" s="107">
        <f>'Phase 3 - Monitoring Part 1'!J112</f>
        <v>0</v>
      </c>
      <c r="K63" s="107">
        <f>'Phase 3 - Monitoring Part 1'!K112</f>
        <v>0</v>
      </c>
      <c r="L63" s="107">
        <f>'Phase 3 - Monitoring Part 1'!L112</f>
        <v>0</v>
      </c>
      <c r="M63" s="107">
        <f>'Phase 3 - Monitoring Part 1'!M112</f>
        <v>0</v>
      </c>
      <c r="N63" s="107">
        <f>'Phase 3 - Monitoring Part 1'!N112</f>
        <v>0</v>
      </c>
      <c r="O63" s="107">
        <f>'Phase 3 - Monitoring Part 1'!O112</f>
        <v>0</v>
      </c>
      <c r="P63" s="107">
        <f>'Phase 3 - Monitoring Part 1'!P112</f>
        <v>0</v>
      </c>
      <c r="Q63" s="107">
        <f>'Phase 3 - Monitoring Part 1'!Q112</f>
        <v>0</v>
      </c>
      <c r="R63" s="107">
        <f>'Phase 3 - Monitoring Part 1'!R112</f>
        <v>0</v>
      </c>
      <c r="S63" s="108">
        <f>'Phase 3 - Monitoring Part 1'!S112</f>
        <v>0</v>
      </c>
    </row>
    <row r="64" spans="1:19" ht="35" customHeight="1" thickBot="1" x14ac:dyDescent="0.25">
      <c r="A64" s="85"/>
      <c r="B64" s="283"/>
      <c r="C64" s="283"/>
      <c r="D64" s="283"/>
      <c r="E64" s="283"/>
      <c r="F64" s="283"/>
      <c r="G64" s="283"/>
      <c r="H64" s="283"/>
      <c r="I64" s="283"/>
      <c r="J64" s="283"/>
      <c r="K64" s="283"/>
      <c r="L64" s="283"/>
      <c r="M64" s="283"/>
      <c r="N64" s="283"/>
      <c r="O64" s="283"/>
      <c r="P64" s="283"/>
      <c r="Q64" s="283"/>
      <c r="R64" s="283"/>
      <c r="S64" s="284"/>
    </row>
    <row r="65" spans="1:19" ht="16" customHeight="1" thickBot="1" x14ac:dyDescent="0.25">
      <c r="A65" s="322"/>
      <c r="B65" s="215"/>
      <c r="C65" s="215"/>
      <c r="D65" s="215"/>
      <c r="E65" s="215"/>
      <c r="F65" s="215"/>
      <c r="G65" s="215"/>
      <c r="H65" s="215"/>
      <c r="I65" s="215"/>
      <c r="J65" s="215"/>
      <c r="K65" s="215"/>
      <c r="L65" s="215"/>
      <c r="M65" s="215"/>
      <c r="N65" s="215"/>
      <c r="O65" s="215"/>
      <c r="P65" s="215"/>
      <c r="Q65" s="215"/>
      <c r="R65" s="215"/>
      <c r="S65" s="215"/>
    </row>
    <row r="66" spans="1:19" ht="16" customHeight="1" thickBot="1" x14ac:dyDescent="0.25">
      <c r="A66" s="293" t="s">
        <v>175</v>
      </c>
      <c r="B66" s="294"/>
      <c r="C66" s="294"/>
      <c r="D66" s="294"/>
      <c r="E66" s="294"/>
      <c r="F66" s="294"/>
      <c r="G66" s="294"/>
      <c r="H66" s="294"/>
      <c r="I66" s="294"/>
      <c r="J66" s="184"/>
      <c r="K66" s="184"/>
      <c r="L66" s="184"/>
      <c r="M66" s="184"/>
      <c r="N66" s="184"/>
      <c r="O66" s="184"/>
      <c r="P66" s="184"/>
      <c r="Q66" s="184"/>
      <c r="R66" s="184"/>
      <c r="S66" s="185"/>
    </row>
    <row r="67" spans="1:19" ht="16" customHeight="1" x14ac:dyDescent="0.2">
      <c r="A67" s="186" t="s">
        <v>169</v>
      </c>
      <c r="B67" s="181">
        <f>B40</f>
        <v>1</v>
      </c>
      <c r="C67" s="182">
        <f>B39</f>
        <v>46235</v>
      </c>
      <c r="D67" s="183"/>
      <c r="E67" s="183"/>
      <c r="F67" s="183"/>
      <c r="G67" s="183"/>
      <c r="H67" s="183"/>
      <c r="I67" s="183"/>
      <c r="J67" s="183"/>
      <c r="K67" s="183"/>
      <c r="L67" s="183"/>
      <c r="M67" s="183"/>
      <c r="N67" s="183"/>
      <c r="O67" s="183"/>
      <c r="P67" s="183"/>
      <c r="Q67" s="183"/>
      <c r="R67" s="183"/>
      <c r="S67" s="187"/>
    </row>
    <row r="68" spans="1:19" ht="16" customHeight="1" x14ac:dyDescent="0.2">
      <c r="A68" s="278"/>
      <c r="B68" s="279"/>
      <c r="C68" s="279"/>
      <c r="D68" s="279"/>
      <c r="E68" s="279"/>
      <c r="F68" s="279"/>
      <c r="G68" s="279"/>
      <c r="H68" s="279"/>
      <c r="I68" s="279"/>
      <c r="J68" s="280"/>
      <c r="K68" s="280"/>
      <c r="L68" s="280"/>
      <c r="M68" s="280"/>
      <c r="N68" s="280"/>
      <c r="O68" s="280"/>
      <c r="P68" s="280"/>
      <c r="Q68" s="280"/>
      <c r="R68" s="280"/>
      <c r="S68" s="281"/>
    </row>
    <row r="69" spans="1:19" ht="16" customHeight="1" x14ac:dyDescent="0.2">
      <c r="A69" s="278"/>
      <c r="B69" s="279"/>
      <c r="C69" s="279"/>
      <c r="D69" s="279"/>
      <c r="E69" s="279"/>
      <c r="F69" s="279"/>
      <c r="G69" s="279"/>
      <c r="H69" s="279"/>
      <c r="I69" s="279"/>
      <c r="J69" s="279"/>
      <c r="K69" s="279"/>
      <c r="L69" s="279"/>
      <c r="M69" s="279"/>
      <c r="N69" s="279"/>
      <c r="O69" s="279"/>
      <c r="P69" s="279"/>
      <c r="Q69" s="279"/>
      <c r="R69" s="279"/>
      <c r="S69" s="282"/>
    </row>
    <row r="70" spans="1:19" ht="16" customHeight="1" x14ac:dyDescent="0.2">
      <c r="A70" s="278"/>
      <c r="B70" s="279"/>
      <c r="C70" s="279"/>
      <c r="D70" s="279"/>
      <c r="E70" s="279"/>
      <c r="F70" s="279"/>
      <c r="G70" s="279"/>
      <c r="H70" s="279"/>
      <c r="I70" s="279"/>
      <c r="J70" s="279"/>
      <c r="K70" s="279"/>
      <c r="L70" s="279"/>
      <c r="M70" s="279"/>
      <c r="N70" s="279"/>
      <c r="O70" s="279"/>
      <c r="P70" s="279"/>
      <c r="Q70" s="279"/>
      <c r="R70" s="279"/>
      <c r="S70" s="282"/>
    </row>
    <row r="71" spans="1:19" ht="16" customHeight="1" x14ac:dyDescent="0.2">
      <c r="A71" s="186" t="s">
        <v>169</v>
      </c>
      <c r="B71" s="181">
        <f>C40</f>
        <v>2</v>
      </c>
      <c r="C71" s="182">
        <f>C39</f>
        <v>46266</v>
      </c>
      <c r="D71" s="183"/>
      <c r="E71" s="183"/>
      <c r="F71" s="183"/>
      <c r="G71" s="183"/>
      <c r="H71" s="183"/>
      <c r="I71" s="183"/>
      <c r="J71" s="183"/>
      <c r="K71" s="183"/>
      <c r="L71" s="183"/>
      <c r="M71" s="183"/>
      <c r="N71" s="183"/>
      <c r="O71" s="183"/>
      <c r="P71" s="183"/>
      <c r="Q71" s="183"/>
      <c r="R71" s="183"/>
      <c r="S71" s="187"/>
    </row>
    <row r="72" spans="1:19" ht="16" customHeight="1" x14ac:dyDescent="0.2">
      <c r="A72" s="278"/>
      <c r="B72" s="279"/>
      <c r="C72" s="279"/>
      <c r="D72" s="279"/>
      <c r="E72" s="279"/>
      <c r="F72" s="279"/>
      <c r="G72" s="279"/>
      <c r="H72" s="279"/>
      <c r="I72" s="279"/>
      <c r="J72" s="280"/>
      <c r="K72" s="280"/>
      <c r="L72" s="280"/>
      <c r="M72" s="280"/>
      <c r="N72" s="280"/>
      <c r="O72" s="280"/>
      <c r="P72" s="280"/>
      <c r="Q72" s="280"/>
      <c r="R72" s="280"/>
      <c r="S72" s="281"/>
    </row>
    <row r="73" spans="1:19" ht="16" customHeight="1" x14ac:dyDescent="0.2">
      <c r="A73" s="278"/>
      <c r="B73" s="279"/>
      <c r="C73" s="279"/>
      <c r="D73" s="279"/>
      <c r="E73" s="279"/>
      <c r="F73" s="279"/>
      <c r="G73" s="279"/>
      <c r="H73" s="279"/>
      <c r="I73" s="279"/>
      <c r="J73" s="280"/>
      <c r="K73" s="280"/>
      <c r="L73" s="280"/>
      <c r="M73" s="280"/>
      <c r="N73" s="280"/>
      <c r="O73" s="280"/>
      <c r="P73" s="280"/>
      <c r="Q73" s="280"/>
      <c r="R73" s="280"/>
      <c r="S73" s="281"/>
    </row>
    <row r="74" spans="1:19" ht="16" customHeight="1" x14ac:dyDescent="0.2">
      <c r="A74" s="278"/>
      <c r="B74" s="279"/>
      <c r="C74" s="279"/>
      <c r="D74" s="279"/>
      <c r="E74" s="279"/>
      <c r="F74" s="279"/>
      <c r="G74" s="279"/>
      <c r="H74" s="279"/>
      <c r="I74" s="279"/>
      <c r="J74" s="280"/>
      <c r="K74" s="280"/>
      <c r="L74" s="280"/>
      <c r="M74" s="280"/>
      <c r="N74" s="280"/>
      <c r="O74" s="280"/>
      <c r="P74" s="280"/>
      <c r="Q74" s="280"/>
      <c r="R74" s="280"/>
      <c r="S74" s="281"/>
    </row>
    <row r="75" spans="1:19" ht="16" customHeight="1" x14ac:dyDescent="0.2">
      <c r="A75" s="186" t="s">
        <v>169</v>
      </c>
      <c r="B75" s="181">
        <f>D40</f>
        <v>3</v>
      </c>
      <c r="C75" s="182">
        <f>D39</f>
        <v>46296</v>
      </c>
      <c r="D75" s="183"/>
      <c r="E75" s="183"/>
      <c r="F75" s="183"/>
      <c r="G75" s="183"/>
      <c r="H75" s="183"/>
      <c r="I75" s="183"/>
      <c r="J75" s="183"/>
      <c r="K75" s="183"/>
      <c r="L75" s="183"/>
      <c r="M75" s="183"/>
      <c r="N75" s="183"/>
      <c r="O75" s="183"/>
      <c r="P75" s="183"/>
      <c r="Q75" s="183"/>
      <c r="R75" s="183"/>
      <c r="S75" s="187"/>
    </row>
    <row r="76" spans="1:19" ht="16" customHeight="1" x14ac:dyDescent="0.2">
      <c r="A76" s="278"/>
      <c r="B76" s="279"/>
      <c r="C76" s="279"/>
      <c r="D76" s="279"/>
      <c r="E76" s="279"/>
      <c r="F76" s="279"/>
      <c r="G76" s="279"/>
      <c r="H76" s="279"/>
      <c r="I76" s="279"/>
      <c r="J76" s="280"/>
      <c r="K76" s="280"/>
      <c r="L76" s="280"/>
      <c r="M76" s="280"/>
      <c r="N76" s="280"/>
      <c r="O76" s="280"/>
      <c r="P76" s="280"/>
      <c r="Q76" s="280"/>
      <c r="R76" s="280"/>
      <c r="S76" s="281"/>
    </row>
    <row r="77" spans="1:19" ht="16" customHeight="1" x14ac:dyDescent="0.2">
      <c r="A77" s="278"/>
      <c r="B77" s="279"/>
      <c r="C77" s="279"/>
      <c r="D77" s="279"/>
      <c r="E77" s="279"/>
      <c r="F77" s="279"/>
      <c r="G77" s="279"/>
      <c r="H77" s="279"/>
      <c r="I77" s="279"/>
      <c r="J77" s="280"/>
      <c r="K77" s="280"/>
      <c r="L77" s="280"/>
      <c r="M77" s="280"/>
      <c r="N77" s="280"/>
      <c r="O77" s="280"/>
      <c r="P77" s="280"/>
      <c r="Q77" s="280"/>
      <c r="R77" s="280"/>
      <c r="S77" s="281"/>
    </row>
    <row r="78" spans="1:19" ht="16" customHeight="1" x14ac:dyDescent="0.2">
      <c r="A78" s="278"/>
      <c r="B78" s="279"/>
      <c r="C78" s="279"/>
      <c r="D78" s="279"/>
      <c r="E78" s="279"/>
      <c r="F78" s="279"/>
      <c r="G78" s="279"/>
      <c r="H78" s="279"/>
      <c r="I78" s="279"/>
      <c r="J78" s="280"/>
      <c r="K78" s="280"/>
      <c r="L78" s="280"/>
      <c r="M78" s="280"/>
      <c r="N78" s="280"/>
      <c r="O78" s="280"/>
      <c r="P78" s="280"/>
      <c r="Q78" s="280"/>
      <c r="R78" s="280"/>
      <c r="S78" s="281"/>
    </row>
    <row r="79" spans="1:19" ht="16" customHeight="1" x14ac:dyDescent="0.2">
      <c r="A79" s="186" t="s">
        <v>169</v>
      </c>
      <c r="B79" s="181">
        <f>E40</f>
        <v>4</v>
      </c>
      <c r="C79" s="182">
        <f>E39</f>
        <v>46327</v>
      </c>
      <c r="D79" s="183"/>
      <c r="E79" s="183"/>
      <c r="F79" s="183"/>
      <c r="G79" s="183"/>
      <c r="H79" s="183"/>
      <c r="I79" s="183"/>
      <c r="J79" s="183"/>
      <c r="K79" s="183"/>
      <c r="L79" s="183"/>
      <c r="M79" s="183"/>
      <c r="N79" s="183"/>
      <c r="O79" s="183"/>
      <c r="P79" s="183"/>
      <c r="Q79" s="183"/>
      <c r="R79" s="183"/>
      <c r="S79" s="187"/>
    </row>
    <row r="80" spans="1:19" ht="16" customHeight="1" x14ac:dyDescent="0.2">
      <c r="A80" s="278"/>
      <c r="B80" s="279"/>
      <c r="C80" s="279"/>
      <c r="D80" s="279"/>
      <c r="E80" s="279"/>
      <c r="F80" s="279"/>
      <c r="G80" s="279"/>
      <c r="H80" s="279"/>
      <c r="I80" s="279"/>
      <c r="J80" s="280"/>
      <c r="K80" s="280"/>
      <c r="L80" s="280"/>
      <c r="M80" s="280"/>
      <c r="N80" s="280"/>
      <c r="O80" s="280"/>
      <c r="P80" s="280"/>
      <c r="Q80" s="280"/>
      <c r="R80" s="280"/>
      <c r="S80" s="281"/>
    </row>
    <row r="81" spans="1:19" ht="16" customHeight="1" x14ac:dyDescent="0.2">
      <c r="A81" s="278"/>
      <c r="B81" s="279"/>
      <c r="C81" s="279"/>
      <c r="D81" s="279"/>
      <c r="E81" s="279"/>
      <c r="F81" s="279"/>
      <c r="G81" s="279"/>
      <c r="H81" s="279"/>
      <c r="I81" s="279"/>
      <c r="J81" s="280"/>
      <c r="K81" s="280"/>
      <c r="L81" s="280"/>
      <c r="M81" s="280"/>
      <c r="N81" s="280"/>
      <c r="O81" s="280"/>
      <c r="P81" s="280"/>
      <c r="Q81" s="280"/>
      <c r="R81" s="280"/>
      <c r="S81" s="281"/>
    </row>
    <row r="82" spans="1:19" ht="16" customHeight="1" x14ac:dyDescent="0.2">
      <c r="A82" s="278"/>
      <c r="B82" s="279"/>
      <c r="C82" s="279"/>
      <c r="D82" s="279"/>
      <c r="E82" s="279"/>
      <c r="F82" s="279"/>
      <c r="G82" s="279"/>
      <c r="H82" s="279"/>
      <c r="I82" s="279"/>
      <c r="J82" s="280"/>
      <c r="K82" s="280"/>
      <c r="L82" s="280"/>
      <c r="M82" s="280"/>
      <c r="N82" s="280"/>
      <c r="O82" s="280"/>
      <c r="P82" s="280"/>
      <c r="Q82" s="280"/>
      <c r="R82" s="280"/>
      <c r="S82" s="281"/>
    </row>
    <row r="83" spans="1:19" ht="16" customHeight="1" x14ac:dyDescent="0.2">
      <c r="A83" s="186" t="s">
        <v>169</v>
      </c>
      <c r="B83" s="181">
        <f>F40</f>
        <v>5</v>
      </c>
      <c r="C83" s="182">
        <f>F39</f>
        <v>46357</v>
      </c>
      <c r="D83" s="183"/>
      <c r="E83" s="183"/>
      <c r="F83" s="183"/>
      <c r="G83" s="183"/>
      <c r="H83" s="183"/>
      <c r="I83" s="183"/>
      <c r="J83" s="183"/>
      <c r="K83" s="183"/>
      <c r="L83" s="183"/>
      <c r="M83" s="183"/>
      <c r="N83" s="183"/>
      <c r="O83" s="183"/>
      <c r="P83" s="183"/>
      <c r="Q83" s="183"/>
      <c r="R83" s="183"/>
      <c r="S83" s="187"/>
    </row>
    <row r="84" spans="1:19" ht="16" customHeight="1" x14ac:dyDescent="0.2">
      <c r="A84" s="278"/>
      <c r="B84" s="279"/>
      <c r="C84" s="279"/>
      <c r="D84" s="279"/>
      <c r="E84" s="279"/>
      <c r="F84" s="279"/>
      <c r="G84" s="279"/>
      <c r="H84" s="279"/>
      <c r="I84" s="279"/>
      <c r="J84" s="280"/>
      <c r="K84" s="280"/>
      <c r="L84" s="280"/>
      <c r="M84" s="280"/>
      <c r="N84" s="280"/>
      <c r="O84" s="280"/>
      <c r="P84" s="280"/>
      <c r="Q84" s="280"/>
      <c r="R84" s="280"/>
      <c r="S84" s="281"/>
    </row>
    <row r="85" spans="1:19" ht="16" customHeight="1" x14ac:dyDescent="0.2">
      <c r="A85" s="278"/>
      <c r="B85" s="279"/>
      <c r="C85" s="279"/>
      <c r="D85" s="279"/>
      <c r="E85" s="279"/>
      <c r="F85" s="279"/>
      <c r="G85" s="279"/>
      <c r="H85" s="279"/>
      <c r="I85" s="279"/>
      <c r="J85" s="280"/>
      <c r="K85" s="280"/>
      <c r="L85" s="280"/>
      <c r="M85" s="280"/>
      <c r="N85" s="280"/>
      <c r="O85" s="280"/>
      <c r="P85" s="280"/>
      <c r="Q85" s="280"/>
      <c r="R85" s="280"/>
      <c r="S85" s="281"/>
    </row>
    <row r="86" spans="1:19" ht="16" customHeight="1" x14ac:dyDescent="0.2">
      <c r="A86" s="278"/>
      <c r="B86" s="279"/>
      <c r="C86" s="279"/>
      <c r="D86" s="279"/>
      <c r="E86" s="279"/>
      <c r="F86" s="279"/>
      <c r="G86" s="279"/>
      <c r="H86" s="279"/>
      <c r="I86" s="279"/>
      <c r="J86" s="280"/>
      <c r="K86" s="280"/>
      <c r="L86" s="280"/>
      <c r="M86" s="280"/>
      <c r="N86" s="280"/>
      <c r="O86" s="280"/>
      <c r="P86" s="280"/>
      <c r="Q86" s="280"/>
      <c r="R86" s="280"/>
      <c r="S86" s="281"/>
    </row>
    <row r="87" spans="1:19" ht="16" customHeight="1" x14ac:dyDescent="0.2">
      <c r="A87" s="186" t="s">
        <v>169</v>
      </c>
      <c r="B87" s="181">
        <f>G40</f>
        <v>6</v>
      </c>
      <c r="C87" s="182">
        <f>G39</f>
        <v>46388</v>
      </c>
      <c r="D87" s="183"/>
      <c r="E87" s="183"/>
      <c r="F87" s="183"/>
      <c r="G87" s="183"/>
      <c r="H87" s="183"/>
      <c r="I87" s="183"/>
      <c r="J87" s="183"/>
      <c r="K87" s="183"/>
      <c r="L87" s="183"/>
      <c r="M87" s="183"/>
      <c r="N87" s="183"/>
      <c r="O87" s="183"/>
      <c r="P87" s="183"/>
      <c r="Q87" s="183"/>
      <c r="R87" s="183"/>
      <c r="S87" s="187"/>
    </row>
    <row r="88" spans="1:19" ht="16" customHeight="1" x14ac:dyDescent="0.2">
      <c r="A88" s="278"/>
      <c r="B88" s="279"/>
      <c r="C88" s="279"/>
      <c r="D88" s="279"/>
      <c r="E88" s="279"/>
      <c r="F88" s="279"/>
      <c r="G88" s="279"/>
      <c r="H88" s="279"/>
      <c r="I88" s="279"/>
      <c r="J88" s="280"/>
      <c r="K88" s="280"/>
      <c r="L88" s="280"/>
      <c r="M88" s="280"/>
      <c r="N88" s="280"/>
      <c r="O88" s="280"/>
      <c r="P88" s="280"/>
      <c r="Q88" s="280"/>
      <c r="R88" s="280"/>
      <c r="S88" s="281"/>
    </row>
    <row r="89" spans="1:19" ht="16" customHeight="1" x14ac:dyDescent="0.2">
      <c r="A89" s="278"/>
      <c r="B89" s="279"/>
      <c r="C89" s="279"/>
      <c r="D89" s="279"/>
      <c r="E89" s="279"/>
      <c r="F89" s="279"/>
      <c r="G89" s="279"/>
      <c r="H89" s="279"/>
      <c r="I89" s="279"/>
      <c r="J89" s="279"/>
      <c r="K89" s="279"/>
      <c r="L89" s="279"/>
      <c r="M89" s="279"/>
      <c r="N89" s="279"/>
      <c r="O89" s="279"/>
      <c r="P89" s="279"/>
      <c r="Q89" s="279"/>
      <c r="R89" s="279"/>
      <c r="S89" s="282"/>
    </row>
    <row r="90" spans="1:19" ht="16" customHeight="1" x14ac:dyDescent="0.2">
      <c r="A90" s="278"/>
      <c r="B90" s="279"/>
      <c r="C90" s="279"/>
      <c r="D90" s="279"/>
      <c r="E90" s="279"/>
      <c r="F90" s="279"/>
      <c r="G90" s="279"/>
      <c r="H90" s="279"/>
      <c r="I90" s="279"/>
      <c r="J90" s="280"/>
      <c r="K90" s="280"/>
      <c r="L90" s="280"/>
      <c r="M90" s="280"/>
      <c r="N90" s="280"/>
      <c r="O90" s="280"/>
      <c r="P90" s="280"/>
      <c r="Q90" s="280"/>
      <c r="R90" s="280"/>
      <c r="S90" s="281"/>
    </row>
    <row r="91" spans="1:19" ht="16" customHeight="1" x14ac:dyDescent="0.2">
      <c r="A91" s="186" t="s">
        <v>169</v>
      </c>
      <c r="B91" s="181">
        <f>H40</f>
        <v>7</v>
      </c>
      <c r="C91" s="182">
        <f>H39</f>
        <v>46419</v>
      </c>
      <c r="D91" s="183"/>
      <c r="E91" s="183"/>
      <c r="F91" s="183"/>
      <c r="G91" s="183"/>
      <c r="H91" s="183"/>
      <c r="I91" s="183"/>
      <c r="J91" s="183"/>
      <c r="K91" s="183"/>
      <c r="L91" s="183"/>
      <c r="M91" s="183"/>
      <c r="N91" s="183"/>
      <c r="O91" s="183"/>
      <c r="P91" s="183"/>
      <c r="Q91" s="183"/>
      <c r="R91" s="183"/>
      <c r="S91" s="187"/>
    </row>
    <row r="92" spans="1:19" ht="16" customHeight="1" x14ac:dyDescent="0.2">
      <c r="A92" s="278"/>
      <c r="B92" s="279"/>
      <c r="C92" s="279"/>
      <c r="D92" s="279"/>
      <c r="E92" s="279"/>
      <c r="F92" s="279"/>
      <c r="G92" s="279"/>
      <c r="H92" s="279"/>
      <c r="I92" s="279"/>
      <c r="J92" s="280"/>
      <c r="K92" s="280"/>
      <c r="L92" s="280"/>
      <c r="M92" s="280"/>
      <c r="N92" s="280"/>
      <c r="O92" s="280"/>
      <c r="P92" s="280"/>
      <c r="Q92" s="280"/>
      <c r="R92" s="280"/>
      <c r="S92" s="281"/>
    </row>
    <row r="93" spans="1:19" ht="16" customHeight="1" x14ac:dyDescent="0.2">
      <c r="A93" s="278"/>
      <c r="B93" s="279"/>
      <c r="C93" s="279"/>
      <c r="D93" s="279"/>
      <c r="E93" s="279"/>
      <c r="F93" s="279"/>
      <c r="G93" s="279"/>
      <c r="H93" s="279"/>
      <c r="I93" s="279"/>
      <c r="J93" s="280"/>
      <c r="K93" s="280"/>
      <c r="L93" s="280"/>
      <c r="M93" s="280"/>
      <c r="N93" s="280"/>
      <c r="O93" s="280"/>
      <c r="P93" s="280"/>
      <c r="Q93" s="280"/>
      <c r="R93" s="280"/>
      <c r="S93" s="281"/>
    </row>
    <row r="94" spans="1:19" ht="16" customHeight="1" x14ac:dyDescent="0.2">
      <c r="A94" s="278"/>
      <c r="B94" s="279"/>
      <c r="C94" s="279"/>
      <c r="D94" s="279"/>
      <c r="E94" s="279"/>
      <c r="F94" s="279"/>
      <c r="G94" s="279"/>
      <c r="H94" s="279"/>
      <c r="I94" s="279"/>
      <c r="J94" s="280"/>
      <c r="K94" s="280"/>
      <c r="L94" s="280"/>
      <c r="M94" s="280"/>
      <c r="N94" s="280"/>
      <c r="O94" s="280"/>
      <c r="P94" s="280"/>
      <c r="Q94" s="280"/>
      <c r="R94" s="280"/>
      <c r="S94" s="281"/>
    </row>
    <row r="95" spans="1:19" ht="16" customHeight="1" x14ac:dyDescent="0.2">
      <c r="A95" s="186" t="s">
        <v>169</v>
      </c>
      <c r="B95" s="181">
        <f>I40</f>
        <v>8</v>
      </c>
      <c r="C95" s="182">
        <f>I39</f>
        <v>46447</v>
      </c>
      <c r="D95" s="183"/>
      <c r="E95" s="183"/>
      <c r="F95" s="183"/>
      <c r="G95" s="183"/>
      <c r="H95" s="183"/>
      <c r="I95" s="183"/>
      <c r="J95" s="183"/>
      <c r="K95" s="183"/>
      <c r="L95" s="183"/>
      <c r="M95" s="183"/>
      <c r="N95" s="183"/>
      <c r="O95" s="183"/>
      <c r="P95" s="183"/>
      <c r="Q95" s="183"/>
      <c r="R95" s="183"/>
      <c r="S95" s="187"/>
    </row>
    <row r="96" spans="1:19" ht="16" customHeight="1" x14ac:dyDescent="0.2">
      <c r="A96" s="278"/>
      <c r="B96" s="279"/>
      <c r="C96" s="279"/>
      <c r="D96" s="279"/>
      <c r="E96" s="279"/>
      <c r="F96" s="279"/>
      <c r="G96" s="279"/>
      <c r="H96" s="279"/>
      <c r="I96" s="279"/>
      <c r="J96" s="280"/>
      <c r="K96" s="280"/>
      <c r="L96" s="280"/>
      <c r="M96" s="280"/>
      <c r="N96" s="280"/>
      <c r="O96" s="280"/>
      <c r="P96" s="280"/>
      <c r="Q96" s="280"/>
      <c r="R96" s="280"/>
      <c r="S96" s="281"/>
    </row>
    <row r="97" spans="1:19" ht="16" customHeight="1" x14ac:dyDescent="0.2">
      <c r="A97" s="278"/>
      <c r="B97" s="279"/>
      <c r="C97" s="279"/>
      <c r="D97" s="279"/>
      <c r="E97" s="279"/>
      <c r="F97" s="279"/>
      <c r="G97" s="279"/>
      <c r="H97" s="279"/>
      <c r="I97" s="279"/>
      <c r="J97" s="280"/>
      <c r="K97" s="280"/>
      <c r="L97" s="280"/>
      <c r="M97" s="280"/>
      <c r="N97" s="280"/>
      <c r="O97" s="280"/>
      <c r="P97" s="280"/>
      <c r="Q97" s="280"/>
      <c r="R97" s="280"/>
      <c r="S97" s="281"/>
    </row>
    <row r="98" spans="1:19" ht="16" customHeight="1" x14ac:dyDescent="0.2">
      <c r="A98" s="278"/>
      <c r="B98" s="279"/>
      <c r="C98" s="279"/>
      <c r="D98" s="279"/>
      <c r="E98" s="279"/>
      <c r="F98" s="279"/>
      <c r="G98" s="279"/>
      <c r="H98" s="279"/>
      <c r="I98" s="279"/>
      <c r="J98" s="280"/>
      <c r="K98" s="280"/>
      <c r="L98" s="280"/>
      <c r="M98" s="280"/>
      <c r="N98" s="280"/>
      <c r="O98" s="280"/>
      <c r="P98" s="280"/>
      <c r="Q98" s="280"/>
      <c r="R98" s="280"/>
      <c r="S98" s="281"/>
    </row>
    <row r="99" spans="1:19" ht="16" customHeight="1" x14ac:dyDescent="0.2">
      <c r="A99" s="186" t="s">
        <v>169</v>
      </c>
      <c r="B99" s="181">
        <f>J40</f>
        <v>9</v>
      </c>
      <c r="C99" s="182">
        <f>J39</f>
        <v>46478</v>
      </c>
      <c r="D99" s="183"/>
      <c r="E99" s="183"/>
      <c r="F99" s="183"/>
      <c r="G99" s="183"/>
      <c r="H99" s="183"/>
      <c r="I99" s="183"/>
      <c r="J99" s="183"/>
      <c r="K99" s="183"/>
      <c r="L99" s="183"/>
      <c r="M99" s="183"/>
      <c r="N99" s="183"/>
      <c r="O99" s="183"/>
      <c r="P99" s="183"/>
      <c r="Q99" s="183"/>
      <c r="R99" s="183"/>
      <c r="S99" s="187"/>
    </row>
    <row r="100" spans="1:19" ht="16" customHeight="1" x14ac:dyDescent="0.2">
      <c r="A100" s="278"/>
      <c r="B100" s="279"/>
      <c r="C100" s="279"/>
      <c r="D100" s="279"/>
      <c r="E100" s="279"/>
      <c r="F100" s="279"/>
      <c r="G100" s="279"/>
      <c r="H100" s="279"/>
      <c r="I100" s="279"/>
      <c r="J100" s="280"/>
      <c r="K100" s="280"/>
      <c r="L100" s="280"/>
      <c r="M100" s="280"/>
      <c r="N100" s="280"/>
      <c r="O100" s="280"/>
      <c r="P100" s="280"/>
      <c r="Q100" s="280"/>
      <c r="R100" s="280"/>
      <c r="S100" s="281"/>
    </row>
    <row r="101" spans="1:19" ht="16" customHeight="1" x14ac:dyDescent="0.2">
      <c r="A101" s="278"/>
      <c r="B101" s="279"/>
      <c r="C101" s="279"/>
      <c r="D101" s="279"/>
      <c r="E101" s="279"/>
      <c r="F101" s="279"/>
      <c r="G101" s="279"/>
      <c r="H101" s="279"/>
      <c r="I101" s="279"/>
      <c r="J101" s="280"/>
      <c r="K101" s="280"/>
      <c r="L101" s="280"/>
      <c r="M101" s="280"/>
      <c r="N101" s="280"/>
      <c r="O101" s="280"/>
      <c r="P101" s="280"/>
      <c r="Q101" s="280"/>
      <c r="R101" s="280"/>
      <c r="S101" s="281"/>
    </row>
    <row r="102" spans="1:19" ht="16" customHeight="1" x14ac:dyDescent="0.2">
      <c r="A102" s="278"/>
      <c r="B102" s="279"/>
      <c r="C102" s="279"/>
      <c r="D102" s="279"/>
      <c r="E102" s="279"/>
      <c r="F102" s="279"/>
      <c r="G102" s="279"/>
      <c r="H102" s="279"/>
      <c r="I102" s="279"/>
      <c r="J102" s="280"/>
      <c r="K102" s="280"/>
      <c r="L102" s="280"/>
      <c r="M102" s="280"/>
      <c r="N102" s="280"/>
      <c r="O102" s="280"/>
      <c r="P102" s="280"/>
      <c r="Q102" s="280"/>
      <c r="R102" s="280"/>
      <c r="S102" s="281"/>
    </row>
    <row r="103" spans="1:19" ht="16" customHeight="1" x14ac:dyDescent="0.2">
      <c r="A103" s="186" t="s">
        <v>169</v>
      </c>
      <c r="B103" s="181">
        <f>K40</f>
        <v>10</v>
      </c>
      <c r="C103" s="182">
        <f>K39</f>
        <v>46508</v>
      </c>
      <c r="D103" s="183"/>
      <c r="E103" s="183"/>
      <c r="F103" s="183"/>
      <c r="G103" s="183"/>
      <c r="H103" s="183"/>
      <c r="I103" s="183"/>
      <c r="J103" s="183"/>
      <c r="K103" s="183"/>
      <c r="L103" s="183"/>
      <c r="M103" s="183"/>
      <c r="N103" s="183"/>
      <c r="O103" s="183"/>
      <c r="P103" s="183"/>
      <c r="Q103" s="183"/>
      <c r="R103" s="183"/>
      <c r="S103" s="187"/>
    </row>
    <row r="104" spans="1:19" ht="16" customHeight="1" x14ac:dyDescent="0.2">
      <c r="A104" s="278"/>
      <c r="B104" s="279"/>
      <c r="C104" s="279"/>
      <c r="D104" s="279"/>
      <c r="E104" s="279"/>
      <c r="F104" s="279"/>
      <c r="G104" s="279"/>
      <c r="H104" s="279"/>
      <c r="I104" s="279"/>
      <c r="J104" s="280"/>
      <c r="K104" s="280"/>
      <c r="L104" s="280"/>
      <c r="M104" s="280"/>
      <c r="N104" s="280"/>
      <c r="O104" s="280"/>
      <c r="P104" s="280"/>
      <c r="Q104" s="280"/>
      <c r="R104" s="280"/>
      <c r="S104" s="281"/>
    </row>
    <row r="105" spans="1:19" ht="16" customHeight="1" x14ac:dyDescent="0.2">
      <c r="A105" s="278"/>
      <c r="B105" s="279"/>
      <c r="C105" s="279"/>
      <c r="D105" s="279"/>
      <c r="E105" s="279"/>
      <c r="F105" s="279"/>
      <c r="G105" s="279"/>
      <c r="H105" s="279"/>
      <c r="I105" s="279"/>
      <c r="J105" s="280"/>
      <c r="K105" s="280"/>
      <c r="L105" s="280"/>
      <c r="M105" s="280"/>
      <c r="N105" s="280"/>
      <c r="O105" s="280"/>
      <c r="P105" s="280"/>
      <c r="Q105" s="280"/>
      <c r="R105" s="280"/>
      <c r="S105" s="281"/>
    </row>
    <row r="106" spans="1:19" ht="16" customHeight="1" x14ac:dyDescent="0.2">
      <c r="A106" s="278"/>
      <c r="B106" s="279"/>
      <c r="C106" s="279"/>
      <c r="D106" s="279"/>
      <c r="E106" s="279"/>
      <c r="F106" s="279"/>
      <c r="G106" s="279"/>
      <c r="H106" s="279"/>
      <c r="I106" s="279"/>
      <c r="J106" s="280"/>
      <c r="K106" s="280"/>
      <c r="L106" s="280"/>
      <c r="M106" s="280"/>
      <c r="N106" s="280"/>
      <c r="O106" s="280"/>
      <c r="P106" s="280"/>
      <c r="Q106" s="280"/>
      <c r="R106" s="280"/>
      <c r="S106" s="281"/>
    </row>
    <row r="107" spans="1:19" ht="16" customHeight="1" x14ac:dyDescent="0.2">
      <c r="A107" s="186" t="s">
        <v>169</v>
      </c>
      <c r="B107" s="181">
        <f>L40</f>
        <v>11</v>
      </c>
      <c r="C107" s="182">
        <f>L39</f>
        <v>46539</v>
      </c>
      <c r="D107" s="183"/>
      <c r="E107" s="183"/>
      <c r="F107" s="183"/>
      <c r="G107" s="183"/>
      <c r="H107" s="183"/>
      <c r="I107" s="183"/>
      <c r="J107" s="183"/>
      <c r="K107" s="183"/>
      <c r="L107" s="183"/>
      <c r="M107" s="183"/>
      <c r="N107" s="183"/>
      <c r="O107" s="183"/>
      <c r="P107" s="183"/>
      <c r="Q107" s="183"/>
      <c r="R107" s="183"/>
      <c r="S107" s="187"/>
    </row>
    <row r="108" spans="1:19" ht="16" customHeight="1" x14ac:dyDescent="0.2">
      <c r="A108" s="278"/>
      <c r="B108" s="279"/>
      <c r="C108" s="279"/>
      <c r="D108" s="279"/>
      <c r="E108" s="279"/>
      <c r="F108" s="279"/>
      <c r="G108" s="279"/>
      <c r="H108" s="279"/>
      <c r="I108" s="279"/>
      <c r="J108" s="279"/>
      <c r="K108" s="279"/>
      <c r="L108" s="279"/>
      <c r="M108" s="279"/>
      <c r="N108" s="279"/>
      <c r="O108" s="279"/>
      <c r="P108" s="279"/>
      <c r="Q108" s="279"/>
      <c r="R108" s="279"/>
      <c r="S108" s="282"/>
    </row>
    <row r="109" spans="1:19" ht="16" customHeight="1" x14ac:dyDescent="0.2">
      <c r="A109" s="278"/>
      <c r="B109" s="279"/>
      <c r="C109" s="279"/>
      <c r="D109" s="279"/>
      <c r="E109" s="279"/>
      <c r="F109" s="279"/>
      <c r="G109" s="279"/>
      <c r="H109" s="279"/>
      <c r="I109" s="279"/>
      <c r="J109" s="280"/>
      <c r="K109" s="280"/>
      <c r="L109" s="280"/>
      <c r="M109" s="280"/>
      <c r="N109" s="280"/>
      <c r="O109" s="280"/>
      <c r="P109" s="280"/>
      <c r="Q109" s="280"/>
      <c r="R109" s="280"/>
      <c r="S109" s="281"/>
    </row>
    <row r="110" spans="1:19" ht="16" customHeight="1" x14ac:dyDescent="0.2">
      <c r="A110" s="278"/>
      <c r="B110" s="279"/>
      <c r="C110" s="279"/>
      <c r="D110" s="279"/>
      <c r="E110" s="279"/>
      <c r="F110" s="279"/>
      <c r="G110" s="279"/>
      <c r="H110" s="279"/>
      <c r="I110" s="279"/>
      <c r="J110" s="280"/>
      <c r="K110" s="280"/>
      <c r="L110" s="280"/>
      <c r="M110" s="280"/>
      <c r="N110" s="280"/>
      <c r="O110" s="280"/>
      <c r="P110" s="280"/>
      <c r="Q110" s="280"/>
      <c r="R110" s="280"/>
      <c r="S110" s="281"/>
    </row>
    <row r="111" spans="1:19" ht="16" customHeight="1" x14ac:dyDescent="0.2">
      <c r="A111" s="186" t="s">
        <v>169</v>
      </c>
      <c r="B111" s="181">
        <f>M40</f>
        <v>12</v>
      </c>
      <c r="C111" s="182">
        <f>M39</f>
        <v>46569</v>
      </c>
      <c r="D111" s="183"/>
      <c r="E111" s="183"/>
      <c r="F111" s="183"/>
      <c r="G111" s="183"/>
      <c r="H111" s="183"/>
      <c r="I111" s="183"/>
      <c r="J111" s="183"/>
      <c r="K111" s="183"/>
      <c r="L111" s="183"/>
      <c r="M111" s="183"/>
      <c r="N111" s="183"/>
      <c r="O111" s="183"/>
      <c r="P111" s="183"/>
      <c r="Q111" s="183"/>
      <c r="R111" s="183"/>
      <c r="S111" s="187"/>
    </row>
    <row r="112" spans="1:19" ht="16" customHeight="1" x14ac:dyDescent="0.2">
      <c r="A112" s="278"/>
      <c r="B112" s="279"/>
      <c r="C112" s="279"/>
      <c r="D112" s="279"/>
      <c r="E112" s="279"/>
      <c r="F112" s="279"/>
      <c r="G112" s="279"/>
      <c r="H112" s="279"/>
      <c r="I112" s="279"/>
      <c r="J112" s="280"/>
      <c r="K112" s="280"/>
      <c r="L112" s="280"/>
      <c r="M112" s="280"/>
      <c r="N112" s="280"/>
      <c r="O112" s="280"/>
      <c r="P112" s="280"/>
      <c r="Q112" s="280"/>
      <c r="R112" s="280"/>
      <c r="S112" s="281"/>
    </row>
    <row r="113" spans="1:19" ht="16" customHeight="1" x14ac:dyDescent="0.2">
      <c r="A113" s="278"/>
      <c r="B113" s="279"/>
      <c r="C113" s="279"/>
      <c r="D113" s="279"/>
      <c r="E113" s="279"/>
      <c r="F113" s="279"/>
      <c r="G113" s="279"/>
      <c r="H113" s="279"/>
      <c r="I113" s="279"/>
      <c r="J113" s="280"/>
      <c r="K113" s="280"/>
      <c r="L113" s="280"/>
      <c r="M113" s="280"/>
      <c r="N113" s="280"/>
      <c r="O113" s="280"/>
      <c r="P113" s="280"/>
      <c r="Q113" s="280"/>
      <c r="R113" s="280"/>
      <c r="S113" s="281"/>
    </row>
    <row r="114" spans="1:19" ht="16" customHeight="1" x14ac:dyDescent="0.2">
      <c r="A114" s="278"/>
      <c r="B114" s="279"/>
      <c r="C114" s="279"/>
      <c r="D114" s="279"/>
      <c r="E114" s="279"/>
      <c r="F114" s="279"/>
      <c r="G114" s="279"/>
      <c r="H114" s="279"/>
      <c r="I114" s="279"/>
      <c r="J114" s="280"/>
      <c r="K114" s="280"/>
      <c r="L114" s="280"/>
      <c r="M114" s="280"/>
      <c r="N114" s="280"/>
      <c r="O114" s="280"/>
      <c r="P114" s="280"/>
      <c r="Q114" s="280"/>
      <c r="R114" s="280"/>
      <c r="S114" s="281"/>
    </row>
    <row r="115" spans="1:19" ht="16" customHeight="1" x14ac:dyDescent="0.2">
      <c r="A115" s="186" t="s">
        <v>169</v>
      </c>
      <c r="B115" s="181">
        <f>N40</f>
        <v>13</v>
      </c>
      <c r="C115" s="182">
        <f>N39</f>
        <v>46600</v>
      </c>
      <c r="D115" s="183"/>
      <c r="E115" s="183"/>
      <c r="F115" s="183"/>
      <c r="G115" s="183"/>
      <c r="H115" s="183"/>
      <c r="I115" s="183"/>
      <c r="J115" s="183"/>
      <c r="K115" s="183"/>
      <c r="L115" s="183"/>
      <c r="M115" s="183"/>
      <c r="N115" s="183"/>
      <c r="O115" s="183"/>
      <c r="P115" s="183"/>
      <c r="Q115" s="183"/>
      <c r="R115" s="183"/>
      <c r="S115" s="187"/>
    </row>
    <row r="116" spans="1:19" ht="16" customHeight="1" x14ac:dyDescent="0.2">
      <c r="A116" s="278"/>
      <c r="B116" s="279"/>
      <c r="C116" s="279"/>
      <c r="D116" s="279"/>
      <c r="E116" s="279"/>
      <c r="F116" s="279"/>
      <c r="G116" s="279"/>
      <c r="H116" s="279"/>
      <c r="I116" s="279"/>
      <c r="J116" s="280"/>
      <c r="K116" s="280"/>
      <c r="L116" s="280"/>
      <c r="M116" s="280"/>
      <c r="N116" s="280"/>
      <c r="O116" s="280"/>
      <c r="P116" s="280"/>
      <c r="Q116" s="280"/>
      <c r="R116" s="280"/>
      <c r="S116" s="281"/>
    </row>
    <row r="117" spans="1:19" ht="16" customHeight="1" x14ac:dyDescent="0.2">
      <c r="A117" s="278"/>
      <c r="B117" s="279"/>
      <c r="C117" s="279"/>
      <c r="D117" s="279"/>
      <c r="E117" s="279"/>
      <c r="F117" s="279"/>
      <c r="G117" s="279"/>
      <c r="H117" s="279"/>
      <c r="I117" s="279"/>
      <c r="J117" s="280"/>
      <c r="K117" s="280"/>
      <c r="L117" s="280"/>
      <c r="M117" s="280"/>
      <c r="N117" s="280"/>
      <c r="O117" s="280"/>
      <c r="P117" s="280"/>
      <c r="Q117" s="280"/>
      <c r="R117" s="280"/>
      <c r="S117" s="281"/>
    </row>
    <row r="118" spans="1:19" ht="16" customHeight="1" x14ac:dyDescent="0.2">
      <c r="A118" s="278"/>
      <c r="B118" s="279"/>
      <c r="C118" s="279"/>
      <c r="D118" s="279"/>
      <c r="E118" s="279"/>
      <c r="F118" s="279"/>
      <c r="G118" s="279"/>
      <c r="H118" s="279"/>
      <c r="I118" s="279"/>
      <c r="J118" s="280"/>
      <c r="K118" s="280"/>
      <c r="L118" s="280"/>
      <c r="M118" s="280"/>
      <c r="N118" s="280"/>
      <c r="O118" s="280"/>
      <c r="P118" s="280"/>
      <c r="Q118" s="280"/>
      <c r="R118" s="280"/>
      <c r="S118" s="281"/>
    </row>
    <row r="119" spans="1:19" ht="16" customHeight="1" x14ac:dyDescent="0.2">
      <c r="A119" s="186" t="s">
        <v>169</v>
      </c>
      <c r="B119" s="181">
        <f>O40</f>
        <v>14</v>
      </c>
      <c r="C119" s="182">
        <f>O39</f>
        <v>46631</v>
      </c>
      <c r="D119" s="183"/>
      <c r="E119" s="183"/>
      <c r="F119" s="183"/>
      <c r="G119" s="183"/>
      <c r="H119" s="183"/>
      <c r="I119" s="183"/>
      <c r="J119" s="299"/>
      <c r="K119" s="301"/>
      <c r="L119" s="301"/>
      <c r="M119" s="301"/>
      <c r="N119" s="301"/>
      <c r="O119" s="301"/>
      <c r="P119" s="301"/>
      <c r="Q119" s="301"/>
      <c r="R119" s="301"/>
      <c r="S119" s="302"/>
    </row>
    <row r="120" spans="1:19" ht="16" customHeight="1" x14ac:dyDescent="0.2">
      <c r="A120" s="278"/>
      <c r="B120" s="279"/>
      <c r="C120" s="279"/>
      <c r="D120" s="279"/>
      <c r="E120" s="279"/>
      <c r="F120" s="279"/>
      <c r="G120" s="279"/>
      <c r="H120" s="279"/>
      <c r="I120" s="279"/>
      <c r="J120" s="280"/>
      <c r="K120" s="280"/>
      <c r="L120" s="280"/>
      <c r="M120" s="280"/>
      <c r="N120" s="280"/>
      <c r="O120" s="280"/>
      <c r="P120" s="280"/>
      <c r="Q120" s="280"/>
      <c r="R120" s="280"/>
      <c r="S120" s="281"/>
    </row>
    <row r="121" spans="1:19" ht="16" customHeight="1" x14ac:dyDescent="0.2">
      <c r="A121" s="278"/>
      <c r="B121" s="279"/>
      <c r="C121" s="279"/>
      <c r="D121" s="279"/>
      <c r="E121" s="279"/>
      <c r="F121" s="279"/>
      <c r="G121" s="279"/>
      <c r="H121" s="279"/>
      <c r="I121" s="279"/>
      <c r="J121" s="280"/>
      <c r="K121" s="280"/>
      <c r="L121" s="280"/>
      <c r="M121" s="280"/>
      <c r="N121" s="280"/>
      <c r="O121" s="280"/>
      <c r="P121" s="280"/>
      <c r="Q121" s="280"/>
      <c r="R121" s="280"/>
      <c r="S121" s="281"/>
    </row>
    <row r="122" spans="1:19" ht="16" customHeight="1" x14ac:dyDescent="0.2">
      <c r="A122" s="278"/>
      <c r="B122" s="279"/>
      <c r="C122" s="279"/>
      <c r="D122" s="279"/>
      <c r="E122" s="279"/>
      <c r="F122" s="279"/>
      <c r="G122" s="279"/>
      <c r="H122" s="279"/>
      <c r="I122" s="279"/>
      <c r="J122" s="280"/>
      <c r="K122" s="280"/>
      <c r="L122" s="280"/>
      <c r="M122" s="280"/>
      <c r="N122" s="280"/>
      <c r="O122" s="280"/>
      <c r="P122" s="280"/>
      <c r="Q122" s="280"/>
      <c r="R122" s="280"/>
      <c r="S122" s="281"/>
    </row>
    <row r="123" spans="1:19" ht="16" customHeight="1" x14ac:dyDescent="0.2">
      <c r="A123" s="186" t="s">
        <v>169</v>
      </c>
      <c r="B123" s="181">
        <f>P40</f>
        <v>15</v>
      </c>
      <c r="C123" s="182">
        <f>P39</f>
        <v>46661</v>
      </c>
      <c r="D123" s="183"/>
      <c r="E123" s="183"/>
      <c r="F123" s="183"/>
      <c r="G123" s="183"/>
      <c r="H123" s="183"/>
      <c r="I123" s="183"/>
      <c r="J123" s="299"/>
      <c r="K123" s="301"/>
      <c r="L123" s="301"/>
      <c r="M123" s="301"/>
      <c r="N123" s="301"/>
      <c r="O123" s="301"/>
      <c r="P123" s="301"/>
      <c r="Q123" s="301"/>
      <c r="R123" s="301"/>
      <c r="S123" s="302"/>
    </row>
    <row r="124" spans="1:19" ht="16" customHeight="1" x14ac:dyDescent="0.2">
      <c r="A124" s="278"/>
      <c r="B124" s="279"/>
      <c r="C124" s="279"/>
      <c r="D124" s="279"/>
      <c r="E124" s="279"/>
      <c r="F124" s="279"/>
      <c r="G124" s="279"/>
      <c r="H124" s="279"/>
      <c r="I124" s="279"/>
      <c r="J124" s="280"/>
      <c r="K124" s="280"/>
      <c r="L124" s="280"/>
      <c r="M124" s="280"/>
      <c r="N124" s="280"/>
      <c r="O124" s="280"/>
      <c r="P124" s="280"/>
      <c r="Q124" s="280"/>
      <c r="R124" s="280"/>
      <c r="S124" s="281"/>
    </row>
    <row r="125" spans="1:19" ht="16" customHeight="1" x14ac:dyDescent="0.2">
      <c r="A125" s="278"/>
      <c r="B125" s="279"/>
      <c r="C125" s="279"/>
      <c r="D125" s="279"/>
      <c r="E125" s="279"/>
      <c r="F125" s="279"/>
      <c r="G125" s="279"/>
      <c r="H125" s="279"/>
      <c r="I125" s="279"/>
      <c r="J125" s="280"/>
      <c r="K125" s="280"/>
      <c r="L125" s="280"/>
      <c r="M125" s="280"/>
      <c r="N125" s="280"/>
      <c r="O125" s="280"/>
      <c r="P125" s="280"/>
      <c r="Q125" s="280"/>
      <c r="R125" s="280"/>
      <c r="S125" s="281"/>
    </row>
    <row r="126" spans="1:19" ht="16" customHeight="1" x14ac:dyDescent="0.2">
      <c r="A126" s="278"/>
      <c r="B126" s="279"/>
      <c r="C126" s="279"/>
      <c r="D126" s="279"/>
      <c r="E126" s="279"/>
      <c r="F126" s="279"/>
      <c r="G126" s="279"/>
      <c r="H126" s="279"/>
      <c r="I126" s="279"/>
      <c r="J126" s="280"/>
      <c r="K126" s="280"/>
      <c r="L126" s="280"/>
      <c r="M126" s="280"/>
      <c r="N126" s="280"/>
      <c r="O126" s="280"/>
      <c r="P126" s="280"/>
      <c r="Q126" s="280"/>
      <c r="R126" s="280"/>
      <c r="S126" s="281"/>
    </row>
    <row r="127" spans="1:19" ht="16" customHeight="1" x14ac:dyDescent="0.2">
      <c r="A127" s="186" t="s">
        <v>169</v>
      </c>
      <c r="B127" s="181">
        <f>Q40</f>
        <v>16</v>
      </c>
      <c r="C127" s="182">
        <f>Q39</f>
        <v>46692</v>
      </c>
      <c r="D127" s="183"/>
      <c r="E127" s="183"/>
      <c r="F127" s="183"/>
      <c r="G127" s="183"/>
      <c r="H127" s="183"/>
      <c r="I127" s="183"/>
      <c r="J127" s="299"/>
      <c r="K127" s="301"/>
      <c r="L127" s="301"/>
      <c r="M127" s="301"/>
      <c r="N127" s="301"/>
      <c r="O127" s="301"/>
      <c r="P127" s="301"/>
      <c r="Q127" s="301"/>
      <c r="R127" s="301"/>
      <c r="S127" s="302"/>
    </row>
    <row r="128" spans="1:19" ht="16" customHeight="1" x14ac:dyDescent="0.2">
      <c r="A128" s="278"/>
      <c r="B128" s="279"/>
      <c r="C128" s="279"/>
      <c r="D128" s="279"/>
      <c r="E128" s="279"/>
      <c r="F128" s="279"/>
      <c r="G128" s="279"/>
      <c r="H128" s="279"/>
      <c r="I128" s="279"/>
      <c r="J128" s="280"/>
      <c r="K128" s="280"/>
      <c r="L128" s="280"/>
      <c r="M128" s="280"/>
      <c r="N128" s="280"/>
      <c r="O128" s="280"/>
      <c r="P128" s="280"/>
      <c r="Q128" s="280"/>
      <c r="R128" s="280"/>
      <c r="S128" s="281"/>
    </row>
    <row r="129" spans="1:19" ht="16" customHeight="1" x14ac:dyDescent="0.2">
      <c r="A129" s="278"/>
      <c r="B129" s="279"/>
      <c r="C129" s="279"/>
      <c r="D129" s="279"/>
      <c r="E129" s="279"/>
      <c r="F129" s="279"/>
      <c r="G129" s="279"/>
      <c r="H129" s="279"/>
      <c r="I129" s="279"/>
      <c r="J129" s="280"/>
      <c r="K129" s="280"/>
      <c r="L129" s="280"/>
      <c r="M129" s="280"/>
      <c r="N129" s="280"/>
      <c r="O129" s="280"/>
      <c r="P129" s="280"/>
      <c r="Q129" s="280"/>
      <c r="R129" s="280"/>
      <c r="S129" s="281"/>
    </row>
    <row r="130" spans="1:19" ht="16" customHeight="1" x14ac:dyDescent="0.2">
      <c r="A130" s="278"/>
      <c r="B130" s="279"/>
      <c r="C130" s="279"/>
      <c r="D130" s="279"/>
      <c r="E130" s="279"/>
      <c r="F130" s="279"/>
      <c r="G130" s="279"/>
      <c r="H130" s="279"/>
      <c r="I130" s="279"/>
      <c r="J130" s="280"/>
      <c r="K130" s="280"/>
      <c r="L130" s="280"/>
      <c r="M130" s="280"/>
      <c r="N130" s="280"/>
      <c r="O130" s="280"/>
      <c r="P130" s="280"/>
      <c r="Q130" s="280"/>
      <c r="R130" s="280"/>
      <c r="S130" s="281"/>
    </row>
    <row r="131" spans="1:19" ht="16" customHeight="1" x14ac:dyDescent="0.2">
      <c r="A131" s="186" t="s">
        <v>169</v>
      </c>
      <c r="B131" s="181">
        <f>R40</f>
        <v>17</v>
      </c>
      <c r="C131" s="182">
        <f>R39</f>
        <v>46722</v>
      </c>
      <c r="D131" s="183"/>
      <c r="E131" s="183"/>
      <c r="F131" s="183"/>
      <c r="G131" s="183"/>
      <c r="H131" s="183"/>
      <c r="I131" s="183"/>
      <c r="J131" s="299"/>
      <c r="K131" s="301"/>
      <c r="L131" s="301"/>
      <c r="M131" s="301"/>
      <c r="N131" s="301"/>
      <c r="O131" s="301"/>
      <c r="P131" s="301"/>
      <c r="Q131" s="301"/>
      <c r="R131" s="301"/>
      <c r="S131" s="302"/>
    </row>
    <row r="132" spans="1:19" ht="16" customHeight="1" x14ac:dyDescent="0.2">
      <c r="A132" s="278"/>
      <c r="B132" s="279"/>
      <c r="C132" s="279"/>
      <c r="D132" s="279"/>
      <c r="E132" s="279"/>
      <c r="F132" s="279"/>
      <c r="G132" s="279"/>
      <c r="H132" s="279"/>
      <c r="I132" s="279"/>
      <c r="J132" s="280"/>
      <c r="K132" s="280"/>
      <c r="L132" s="280"/>
      <c r="M132" s="280"/>
      <c r="N132" s="280"/>
      <c r="O132" s="280"/>
      <c r="P132" s="280"/>
      <c r="Q132" s="280"/>
      <c r="R132" s="280"/>
      <c r="S132" s="281"/>
    </row>
    <row r="133" spans="1:19" ht="16" customHeight="1" x14ac:dyDescent="0.2">
      <c r="A133" s="278"/>
      <c r="B133" s="279"/>
      <c r="C133" s="279"/>
      <c r="D133" s="279"/>
      <c r="E133" s="279"/>
      <c r="F133" s="279"/>
      <c r="G133" s="279"/>
      <c r="H133" s="279"/>
      <c r="I133" s="279"/>
      <c r="J133" s="280"/>
      <c r="K133" s="280"/>
      <c r="L133" s="280"/>
      <c r="M133" s="280"/>
      <c r="N133" s="280"/>
      <c r="O133" s="280"/>
      <c r="P133" s="280"/>
      <c r="Q133" s="280"/>
      <c r="R133" s="280"/>
      <c r="S133" s="281"/>
    </row>
    <row r="134" spans="1:19" ht="16" customHeight="1" x14ac:dyDescent="0.2">
      <c r="A134" s="278"/>
      <c r="B134" s="279"/>
      <c r="C134" s="279"/>
      <c r="D134" s="279"/>
      <c r="E134" s="279"/>
      <c r="F134" s="279"/>
      <c r="G134" s="279"/>
      <c r="H134" s="279"/>
      <c r="I134" s="279"/>
      <c r="J134" s="280"/>
      <c r="K134" s="280"/>
      <c r="L134" s="280"/>
      <c r="M134" s="280"/>
      <c r="N134" s="280"/>
      <c r="O134" s="280"/>
      <c r="P134" s="280"/>
      <c r="Q134" s="280"/>
      <c r="R134" s="280"/>
      <c r="S134" s="281"/>
    </row>
    <row r="135" spans="1:19" ht="16" customHeight="1" x14ac:dyDescent="0.2">
      <c r="A135" s="186" t="s">
        <v>169</v>
      </c>
      <c r="B135" s="181">
        <f>S40</f>
        <v>18</v>
      </c>
      <c r="C135" s="182">
        <f>S39</f>
        <v>46753</v>
      </c>
      <c r="D135" s="183"/>
      <c r="E135" s="183"/>
      <c r="F135" s="183"/>
      <c r="G135" s="183"/>
      <c r="H135" s="183"/>
      <c r="I135" s="183"/>
      <c r="J135" s="299"/>
      <c r="K135" s="299"/>
      <c r="L135" s="299"/>
      <c r="M135" s="299"/>
      <c r="N135" s="299"/>
      <c r="O135" s="299"/>
      <c r="P135" s="299"/>
      <c r="Q135" s="299"/>
      <c r="R135" s="299"/>
      <c r="S135" s="300"/>
    </row>
    <row r="136" spans="1:19" ht="16" customHeight="1" x14ac:dyDescent="0.2">
      <c r="A136" s="278"/>
      <c r="B136" s="279"/>
      <c r="C136" s="279"/>
      <c r="D136" s="279"/>
      <c r="E136" s="279"/>
      <c r="F136" s="279"/>
      <c r="G136" s="279"/>
      <c r="H136" s="279"/>
      <c r="I136" s="279"/>
      <c r="J136" s="280"/>
      <c r="K136" s="280"/>
      <c r="L136" s="280"/>
      <c r="M136" s="280"/>
      <c r="N136" s="280"/>
      <c r="O136" s="280"/>
      <c r="P136" s="280"/>
      <c r="Q136" s="280"/>
      <c r="R136" s="280"/>
      <c r="S136" s="281"/>
    </row>
    <row r="137" spans="1:19" ht="16" customHeight="1" x14ac:dyDescent="0.2">
      <c r="A137" s="278"/>
      <c r="B137" s="279"/>
      <c r="C137" s="279"/>
      <c r="D137" s="279"/>
      <c r="E137" s="279"/>
      <c r="F137" s="279"/>
      <c r="G137" s="279"/>
      <c r="H137" s="279"/>
      <c r="I137" s="279"/>
      <c r="J137" s="280"/>
      <c r="K137" s="280"/>
      <c r="L137" s="280"/>
      <c r="M137" s="280"/>
      <c r="N137" s="280"/>
      <c r="O137" s="280"/>
      <c r="P137" s="280"/>
      <c r="Q137" s="280"/>
      <c r="R137" s="280"/>
      <c r="S137" s="281"/>
    </row>
    <row r="138" spans="1:19" ht="16" customHeight="1" x14ac:dyDescent="0.2">
      <c r="A138" s="278"/>
      <c r="B138" s="279"/>
      <c r="C138" s="279"/>
      <c r="D138" s="279"/>
      <c r="E138" s="279"/>
      <c r="F138" s="279"/>
      <c r="G138" s="279"/>
      <c r="H138" s="279"/>
      <c r="I138" s="279"/>
      <c r="J138" s="280"/>
      <c r="K138" s="280"/>
      <c r="L138" s="280"/>
      <c r="M138" s="280"/>
      <c r="N138" s="280"/>
      <c r="O138" s="280"/>
      <c r="P138" s="280"/>
      <c r="Q138" s="280"/>
      <c r="R138" s="280"/>
      <c r="S138" s="281"/>
    </row>
    <row r="139" spans="1:19" ht="17" thickBot="1" x14ac:dyDescent="0.25">
      <c r="A139" s="303"/>
      <c r="B139" s="304"/>
      <c r="C139" s="304"/>
      <c r="D139" s="304"/>
      <c r="E139" s="304"/>
      <c r="F139" s="304"/>
      <c r="G139" s="304"/>
      <c r="H139" s="304"/>
      <c r="I139" s="304"/>
      <c r="J139" s="304"/>
      <c r="K139" s="304"/>
      <c r="L139" s="304"/>
      <c r="M139" s="304"/>
      <c r="N139" s="304"/>
      <c r="O139" s="304"/>
      <c r="P139" s="304"/>
      <c r="Q139" s="304"/>
      <c r="R139" s="304"/>
      <c r="S139" s="305"/>
    </row>
  </sheetData>
  <sheetProtection algorithmName="SHA-512" hashValue="gsOKzwyXGbLiS+HEzQdP0o0TwyPrgRi2BTkekGR7uRoHAsfqGcyrSAzNhQT+t3Izs363e0ixMerNMTTA3SpwLg==" saltValue="uLyKFmTimv3Sapmd7aXgTw==" spinCount="100000" sheet="1" objects="1" scenarios="1" insertRows="0"/>
  <mergeCells count="90">
    <mergeCell ref="A139:S139"/>
    <mergeCell ref="A19:S19"/>
    <mergeCell ref="A14:S14"/>
    <mergeCell ref="A9:S9"/>
    <mergeCell ref="A36:S36"/>
    <mergeCell ref="A37:S37"/>
    <mergeCell ref="A43:S43"/>
    <mergeCell ref="A49:S49"/>
    <mergeCell ref="A57:S57"/>
    <mergeCell ref="A65:S65"/>
    <mergeCell ref="A30:S30"/>
    <mergeCell ref="A18:S18"/>
    <mergeCell ref="A13:S13"/>
    <mergeCell ref="A24:S24"/>
    <mergeCell ref="A35:S35"/>
    <mergeCell ref="A113:S113"/>
    <mergeCell ref="A114:S114"/>
    <mergeCell ref="A116:S116"/>
    <mergeCell ref="A117:S117"/>
    <mergeCell ref="A118:S118"/>
    <mergeCell ref="J135:S135"/>
    <mergeCell ref="J131:S131"/>
    <mergeCell ref="J127:S127"/>
    <mergeCell ref="J123:S123"/>
    <mergeCell ref="J119:S119"/>
    <mergeCell ref="A120:S120"/>
    <mergeCell ref="A121:S121"/>
    <mergeCell ref="A122:S122"/>
    <mergeCell ref="A124:S124"/>
    <mergeCell ref="A125:S125"/>
    <mergeCell ref="A126:S126"/>
    <mergeCell ref="A128:S128"/>
    <mergeCell ref="A129:S129"/>
    <mergeCell ref="A130:S130"/>
    <mergeCell ref="A132:S132"/>
    <mergeCell ref="A133:S133"/>
    <mergeCell ref="B12:S12"/>
    <mergeCell ref="B17:S17"/>
    <mergeCell ref="B23:S23"/>
    <mergeCell ref="B29:S29"/>
    <mergeCell ref="B34:S34"/>
    <mergeCell ref="A25:S25"/>
    <mergeCell ref="A66:I66"/>
    <mergeCell ref="B42:S42"/>
    <mergeCell ref="B48:S48"/>
    <mergeCell ref="B56:S56"/>
    <mergeCell ref="B54:S54"/>
    <mergeCell ref="B62:S62"/>
    <mergeCell ref="B64:S64"/>
    <mergeCell ref="A68:S68"/>
    <mergeCell ref="A69:S69"/>
    <mergeCell ref="A70:S70"/>
    <mergeCell ref="A72:S72"/>
    <mergeCell ref="A73:S73"/>
    <mergeCell ref="A74:S74"/>
    <mergeCell ref="A76:S76"/>
    <mergeCell ref="A77:S77"/>
    <mergeCell ref="A78:S78"/>
    <mergeCell ref="A80:S80"/>
    <mergeCell ref="A81:S81"/>
    <mergeCell ref="A82:S82"/>
    <mergeCell ref="A84:S84"/>
    <mergeCell ref="A85:S85"/>
    <mergeCell ref="A86:S86"/>
    <mergeCell ref="A88:S88"/>
    <mergeCell ref="A89:S89"/>
    <mergeCell ref="A90:S90"/>
    <mergeCell ref="A92:S92"/>
    <mergeCell ref="A105:S105"/>
    <mergeCell ref="A93:S93"/>
    <mergeCell ref="A94:S94"/>
    <mergeCell ref="A96:S96"/>
    <mergeCell ref="A97:S97"/>
    <mergeCell ref="A98:S98"/>
    <mergeCell ref="A4:I4"/>
    <mergeCell ref="A134:S134"/>
    <mergeCell ref="A136:S136"/>
    <mergeCell ref="A137:S137"/>
    <mergeCell ref="A138:S138"/>
    <mergeCell ref="A6:I6"/>
    <mergeCell ref="A7:I7"/>
    <mergeCell ref="A106:S106"/>
    <mergeCell ref="A108:S108"/>
    <mergeCell ref="A109:S109"/>
    <mergeCell ref="A110:S110"/>
    <mergeCell ref="A112:S112"/>
    <mergeCell ref="A100:S100"/>
    <mergeCell ref="A101:S101"/>
    <mergeCell ref="A102:S102"/>
    <mergeCell ref="A104:S104"/>
  </mergeCells>
  <conditionalFormatting sqref="B53:S53">
    <cfRule type="expression" dxfId="35" priority="100">
      <formula>B53&lt;0.2</formula>
    </cfRule>
    <cfRule type="expression" dxfId="34" priority="99">
      <formula>B53&gt;=0.2</formula>
    </cfRule>
    <cfRule type="expression" dxfId="33" priority="98">
      <formula>B53&gt;=0.6</formula>
    </cfRule>
    <cfRule type="expression" dxfId="32" priority="97">
      <formula>B53&gt;=0.8</formula>
    </cfRule>
  </conditionalFormatting>
  <conditionalFormatting sqref="B55:S55">
    <cfRule type="expression" dxfId="30" priority="70">
      <formula>B55&lt;0.2</formula>
    </cfRule>
    <cfRule type="expression" dxfId="29" priority="69">
      <formula>B55&gt;=0.2</formula>
    </cfRule>
    <cfRule type="expression" dxfId="28" priority="68">
      <formula>B55&gt;=0.6</formula>
    </cfRule>
    <cfRule type="expression" dxfId="27" priority="67">
      <formula>B55&gt;=0.8</formula>
    </cfRule>
  </conditionalFormatting>
  <conditionalFormatting sqref="B61:S61">
    <cfRule type="expression" dxfId="25" priority="92">
      <formula>B61&lt;0.2</formula>
    </cfRule>
    <cfRule type="expression" dxfId="24" priority="91">
      <formula>B61&gt;=0.2</formula>
    </cfRule>
    <cfRule type="expression" dxfId="23" priority="90">
      <formula>B61&gt;=0.6</formula>
    </cfRule>
    <cfRule type="expression" dxfId="22" priority="89">
      <formula>B61&gt;=0.8</formula>
    </cfRule>
  </conditionalFormatting>
  <conditionalFormatting sqref="B63:S63">
    <cfRule type="expression" dxfId="20" priority="64">
      <formula>B63&lt;0.2</formula>
    </cfRule>
    <cfRule type="expression" dxfId="18" priority="61">
      <formula>B63&gt;=0.8</formula>
    </cfRule>
    <cfRule type="expression" dxfId="17" priority="62">
      <formula>B63&gt;=0.6</formula>
    </cfRule>
    <cfRule type="expression" dxfId="16" priority="63">
      <formula>B63&gt;=0.2</formula>
    </cfRule>
  </conditionalFormatting>
  <conditionalFormatting sqref="C41:S41">
    <cfRule type="expression" dxfId="15" priority="31">
      <formula>C41&gt;MAX($B41:B41)</formula>
    </cfRule>
    <cfRule type="expression" dxfId="14" priority="30">
      <formula>C41=MAX($B41:B41)</formula>
    </cfRule>
    <cfRule type="expression" dxfId="13" priority="29">
      <formula>AND(C41=MAX($B41:B41),C41-B41)</formula>
    </cfRule>
    <cfRule type="expression" dxfId="12" priority="28" stopIfTrue="1">
      <formula>AND(C41&lt;MAX($B41:B41),C41&gt;B41)</formula>
    </cfRule>
    <cfRule type="expression" dxfId="11" priority="27" stopIfTrue="1">
      <formula>AND(C41&lt;MAX($B41:B41),C41&lt;=B41)</formula>
    </cfRule>
    <cfRule type="expression" dxfId="10" priority="26" stopIfTrue="1">
      <formula>AND(B41=MAX($B41:B41),C41&gt;MAX($B41:B41))</formula>
    </cfRule>
    <cfRule type="expression" dxfId="9" priority="25" stopIfTrue="1">
      <formula>AND(B41=MAX($B41:B41),C41=MAX($B41:B41))</formula>
    </cfRule>
    <cfRule type="expression" dxfId="8" priority="24" stopIfTrue="1">
      <formula>AND(B41=MAX($B41:B41),C41&lt;MAX($B41:B41))</formula>
    </cfRule>
  </conditionalFormatting>
  <conditionalFormatting sqref="C47:S47">
    <cfRule type="expression" dxfId="7" priority="16" stopIfTrue="1">
      <formula>AND(B47=MAX($B47:B47),C47&lt;MAX($B47:B47))</formula>
    </cfRule>
    <cfRule type="expression" dxfId="6" priority="23">
      <formula>C47&gt;MAX($B47:B47)</formula>
    </cfRule>
    <cfRule type="expression" dxfId="5" priority="22">
      <formula>C47=MAX($B47:B47)</formula>
    </cfRule>
    <cfRule type="expression" dxfId="4" priority="21">
      <formula>AND(C47=MAX($B47:B47),C47-B47)</formula>
    </cfRule>
    <cfRule type="expression" dxfId="3" priority="20" stopIfTrue="1">
      <formula>AND(C47&lt;MAX($B47:B47),C47&gt;B47)</formula>
    </cfRule>
    <cfRule type="expression" dxfId="2" priority="19" stopIfTrue="1">
      <formula>AND(C47&lt;MAX($B47:B47),C47&lt;=B47)</formula>
    </cfRule>
    <cfRule type="expression" dxfId="1" priority="18" stopIfTrue="1">
      <formula>AND(B47=MAX($B47:B47),C47&gt;MAX($B47:B47))</formula>
    </cfRule>
    <cfRule type="expression" dxfId="0" priority="17" stopIfTrue="1">
      <formula>AND(B47=MAX($B47:B47),C47=MAX($B47:B47))</formula>
    </cfRule>
  </conditionalFormatting>
  <hyperlinks>
    <hyperlink ref="A4:I4" r:id="rId1" display="Click to access the video tutorial for this tab. " xr:uid="{BB25733F-7072-6E4D-9D83-ACD8D9FDD87D}"/>
  </hyperlinks>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expression" priority="9" stopIfTrue="1" id="{93737D22-0B55-44B0-BC7E-BB499D32AA3A}">
            <xm:f>'Start Here'!$C$11=Data!$B$11</xm:f>
            <x14:dxf>
              <fill>
                <patternFill>
                  <bgColor theme="1" tint="0.24994659260841701"/>
                </patternFill>
              </fill>
            </x14:dxf>
          </x14:cfRule>
          <xm:sqref>A25 A26:S29 A30 A31:S34</xm:sqref>
        </x14:conditionalFormatting>
        <x14:conditionalFormatting xmlns:xm="http://schemas.microsoft.com/office/excel/2006/main">
          <x14:cfRule type="expression" priority="6" id="{F8771E0D-728B-4AED-9EAD-DA987ADFCF9F}">
            <xm:f>AND('Start Here'!$C$11=Data!$B$12,'Start Here'!$C$12=Data!$B$25)</xm:f>
            <x14:dxf>
              <fill>
                <patternFill>
                  <bgColor theme="1" tint="0.499984740745262"/>
                </patternFill>
              </fill>
            </x14:dxf>
          </x14:cfRule>
          <xm:sqref>A37 A38:S42 A43 A44:S48 A49 A50:S56 A57 A58:S64</xm:sqref>
        </x14:conditionalFormatting>
        <x14:conditionalFormatting xmlns:xm="http://schemas.microsoft.com/office/excel/2006/main">
          <x14:cfRule type="expression" priority="7" id="{425D5BDD-8079-4545-A8FD-8B56BDEEFFA1}">
            <xm:f>AND('Start Here'!$C$11=Data!$B$12,'Start Here'!$C$12=Data!$B$25)</xm:f>
            <x14:dxf>
              <fill>
                <patternFill>
                  <bgColor theme="1" tint="0.499984740745262"/>
                </patternFill>
              </fill>
            </x14:dxf>
          </x14:cfRule>
          <xm:sqref>A64:B64</xm:sqref>
        </x14:conditionalFormatting>
        <x14:conditionalFormatting xmlns:xm="http://schemas.microsoft.com/office/excel/2006/main">
          <x14:cfRule type="expression" priority="12" id="{0E257D14-4164-480D-BA01-68FE32FD03B0}">
            <xm:f>'Start Here'!$C$11=Data!$B$12</xm:f>
            <x14:dxf>
              <fill>
                <patternFill>
                  <bgColor theme="1" tint="0.24994659260841701"/>
                </patternFill>
              </fill>
            </x14:dxf>
          </x14:cfRule>
          <xm:sqref>A20:S23 A24</xm:sqref>
        </x14:conditionalFormatting>
        <x14:conditionalFormatting xmlns:xm="http://schemas.microsoft.com/office/excel/2006/main">
          <x14:cfRule type="expression" priority="11" id="{F561E99C-A7D9-47AD-8FE8-FB0A1B3EEB83}">
            <xm:f>'Start Here'!$C$12=Data!$B$25</xm:f>
            <x14:dxf>
              <fill>
                <patternFill>
                  <bgColor theme="1" tint="0.499984740745262"/>
                </patternFill>
              </fill>
            </x14:dxf>
          </x14:cfRule>
          <xm:sqref>A26:S29 A30</xm:sqref>
        </x14:conditionalFormatting>
        <x14:conditionalFormatting xmlns:xm="http://schemas.microsoft.com/office/excel/2006/main">
          <x14:cfRule type="expression" priority="10" id="{4ADFC063-7218-4624-91E6-33AE3646A7FC}">
            <xm:f>'Start Here'!$C$12=Data!$B$24</xm:f>
            <x14:dxf>
              <fill>
                <patternFill>
                  <bgColor theme="1" tint="0.499984740745262"/>
                </patternFill>
              </fill>
            </x14:dxf>
          </x14:cfRule>
          <xm:sqref>A31:S34 A35</xm:sqref>
        </x14:conditionalFormatting>
        <x14:conditionalFormatting xmlns:xm="http://schemas.microsoft.com/office/excel/2006/main">
          <x14:cfRule type="expression" priority="72" stopIfTrue="1" id="{EE10487A-1723-41A7-817C-D129CD4F333C}">
            <xm:f>'Phase 3 - Assessments'!B69=0</xm:f>
            <x14:dxf>
              <fill>
                <patternFill>
                  <bgColor theme="2"/>
                </patternFill>
              </fill>
            </x14:dxf>
          </x14:cfRule>
          <xm:sqref>B53:S53</xm:sqref>
        </x14:conditionalFormatting>
        <x14:conditionalFormatting xmlns:xm="http://schemas.microsoft.com/office/excel/2006/main">
          <x14:cfRule type="expression" priority="66" stopIfTrue="1" id="{E742481B-CEF5-4C66-88FE-3B01475FA549}">
            <xm:f>'Phase 3 - Assessments'!B108=0</xm:f>
            <x14:dxf>
              <fill>
                <patternFill>
                  <bgColor theme="2"/>
                </patternFill>
              </fill>
            </x14:dxf>
          </x14:cfRule>
          <xm:sqref>B55:S55</xm:sqref>
        </x14:conditionalFormatting>
        <x14:conditionalFormatting xmlns:xm="http://schemas.microsoft.com/office/excel/2006/main">
          <x14:cfRule type="expression" priority="65" stopIfTrue="1" id="{AAF96607-DB14-4054-938C-ACC0DB663EC0}">
            <xm:f>'Phase 3 - Monitoring Part 1'!B76=0</xm:f>
            <x14:dxf>
              <fill>
                <patternFill>
                  <bgColor theme="2"/>
                </patternFill>
              </fill>
            </x14:dxf>
          </x14:cfRule>
          <xm:sqref>B61:S61</xm:sqref>
        </x14:conditionalFormatting>
        <x14:conditionalFormatting xmlns:xm="http://schemas.microsoft.com/office/excel/2006/main">
          <x14:cfRule type="expression" priority="60" stopIfTrue="1" id="{DA71F948-624E-4C5F-9BD9-146C8999F877}">
            <xm:f>'Phase 3 - Monitoring Part 1'!B111=0</xm:f>
            <x14:dxf>
              <fill>
                <patternFill>
                  <bgColor theme="2"/>
                </patternFill>
              </fill>
            </x14:dxf>
          </x14:cfRule>
          <xm:sqref>B63:S63</xm:sqref>
        </x14:conditionalFormatting>
      </x14:conditionalFormattings>
    </ext>
    <ext xmlns:x14="http://schemas.microsoft.com/office/spreadsheetml/2009/9/main" uri="{05C60535-1F16-4fd2-B633-F4F36F0B64E0}">
      <x14:sparklineGroups xmlns:xm="http://schemas.microsoft.com/office/excel/2006/main">
        <x14:sparklineGroup displayEmptyCellsAs="gap" markers="1" xr2:uid="{A1C40E9D-2752-44A6-B1EB-C909085BEA6C}">
          <x14:colorSeries theme="3" tint="0.499984740745262"/>
          <x14:colorNegative theme="1" tint="0.249977111117893"/>
          <x14:colorAxis rgb="FF000000"/>
          <x14:colorMarkers theme="1" tint="0.249977111117893"/>
          <x14:colorFirst theme="1" tint="0.249977111117893"/>
          <x14:colorLast theme="1" tint="0.249977111117893"/>
          <x14:colorHigh theme="1" tint="0.249977111117893"/>
          <x14:colorLow rgb="FFFF0000"/>
          <x14:sparklines>
            <x14:sparkline>
              <xm:f>Reporting!B33:S33</xm:f>
              <xm:sqref>B34</xm:sqref>
            </x14:sparkline>
          </x14:sparklines>
        </x14:sparklineGroup>
        <x14:sparklineGroup displayEmptyCellsAs="gap" markers="1" xr2:uid="{521969A4-87CB-4FB8-994A-CA34DD8BA71C}">
          <x14:colorSeries theme="3" tint="0.499984740745262"/>
          <x14:colorNegative theme="1" tint="0.249977111117893"/>
          <x14:colorAxis rgb="FF000000"/>
          <x14:colorMarkers theme="1" tint="0.249977111117893"/>
          <x14:colorFirst theme="1" tint="0.249977111117893"/>
          <x14:colorLast theme="1" tint="0.249977111117893"/>
          <x14:colorHigh theme="1" tint="0.249977111117893"/>
          <x14:colorLow rgb="FFFF0000"/>
          <x14:sparklines>
            <x14:sparkline>
              <xm:f>Reporting!B22:S22</xm:f>
              <xm:sqref>B23</xm:sqref>
            </x14:sparkline>
          </x14:sparklines>
        </x14:sparklineGroup>
        <x14:sparklineGroup displayEmptyCellsAs="gap" markers="1" xr2:uid="{98BD192A-FC5B-478A-A632-0B282F91E079}">
          <x14:colorSeries theme="3" tint="0.499984740745262"/>
          <x14:colorNegative theme="1" tint="0.249977111117893"/>
          <x14:colorAxis rgb="FF000000"/>
          <x14:colorMarkers theme="1" tint="0.249977111117893"/>
          <x14:colorFirst theme="1" tint="0.249977111117893"/>
          <x14:colorLast theme="1" tint="0.249977111117893"/>
          <x14:colorHigh theme="1" tint="0.249977111117893"/>
          <x14:colorLow rgb="FFFF0000"/>
          <x14:sparklines>
            <x14:sparkline>
              <xm:f>Reporting!B16:S16</xm:f>
              <xm:sqref>B17</xm:sqref>
            </x14:sparkline>
          </x14:sparklines>
        </x14:sparklineGroup>
        <x14:sparklineGroup displayEmptyCellsAs="gap" markers="1" xr2:uid="{5C769C01-8DD2-4DAA-A222-284EDB155236}">
          <x14:colorSeries theme="3" tint="0.499984740745262"/>
          <x14:colorNegative theme="1" tint="0.249977111117893"/>
          <x14:colorAxis rgb="FF000000"/>
          <x14:colorMarkers theme="1" tint="0.249977111117893"/>
          <x14:colorFirst theme="1" tint="0.249977111117893"/>
          <x14:colorLast theme="1" tint="0.249977111117893"/>
          <x14:colorHigh theme="1" tint="0.249977111117893"/>
          <x14:colorLow rgb="FFFF0000"/>
          <x14:sparklines>
            <x14:sparkline>
              <xm:f>Reporting!B11:S11</xm:f>
              <xm:sqref>B12</xm:sqref>
            </x14:sparkline>
          </x14:sparklines>
        </x14:sparklineGroup>
        <x14:sparklineGroup displayEmptyCellsAs="gap" markers="1" xr2:uid="{A27236DA-A9E0-4055-8604-AC07C123A168}">
          <x14:colorSeries theme="3" tint="0.499984740745262"/>
          <x14:colorNegative theme="1" tint="0.249977111117893"/>
          <x14:colorAxis rgb="FF000000"/>
          <x14:colorMarkers theme="1" tint="0.249977111117893"/>
          <x14:colorFirst theme="1" tint="0.249977111117893"/>
          <x14:colorLast theme="1" tint="0.249977111117893"/>
          <x14:colorHigh theme="1" tint="0.249977111117893"/>
          <x14:colorLow rgb="FFFF0000"/>
          <x14:sparklines>
            <x14:sparkline>
              <xm:f>Reporting!B63:S63</xm:f>
              <xm:sqref>B64</xm:sqref>
            </x14:sparkline>
          </x14:sparklines>
        </x14:sparklineGroup>
        <x14:sparklineGroup displayEmptyCellsAs="gap" markers="1" xr2:uid="{038B9330-188C-4EC1-A109-469772084F0B}">
          <x14:colorSeries theme="3" tint="0.499984740745262"/>
          <x14:colorNegative theme="1" tint="0.249977111117893"/>
          <x14:colorAxis rgb="FF000000"/>
          <x14:colorMarkers theme="1" tint="0.249977111117893"/>
          <x14:colorFirst theme="1" tint="0.249977111117893"/>
          <x14:colorLast theme="1" tint="0.249977111117893"/>
          <x14:colorHigh theme="1" tint="0.249977111117893"/>
          <x14:colorLow rgb="FFFF0000"/>
          <x14:sparklines>
            <x14:sparkline>
              <xm:f>Reporting!B61:S61</xm:f>
              <xm:sqref>B62</xm:sqref>
            </x14:sparkline>
          </x14:sparklines>
        </x14:sparklineGroup>
        <x14:sparklineGroup displayEmptyCellsAs="gap" markers="1" xr2:uid="{34E1E1DC-D3A3-4075-AF40-5367690F7BCD}">
          <x14:colorSeries theme="3" tint="0.499984740745262"/>
          <x14:colorNegative theme="1" tint="0.249977111117893"/>
          <x14:colorAxis rgb="FF000000"/>
          <x14:colorMarkers theme="1" tint="0.249977111117893"/>
          <x14:colorFirst theme="1" tint="0.249977111117893"/>
          <x14:colorLast theme="1" tint="0.249977111117893"/>
          <x14:colorHigh theme="1" tint="0.249977111117893"/>
          <x14:colorLow rgb="FFFF0000"/>
          <x14:sparklines>
            <x14:sparkline>
              <xm:f>Reporting!B53:S53</xm:f>
              <xm:sqref>B54</xm:sqref>
            </x14:sparkline>
          </x14:sparklines>
        </x14:sparklineGroup>
        <x14:sparklineGroup displayEmptyCellsAs="gap" markers="1" xr2:uid="{93077836-6596-486F-950C-BA6F62E5D720}">
          <x14:colorSeries theme="3" tint="0.499984740745262"/>
          <x14:colorNegative theme="1" tint="0.249977111117893"/>
          <x14:colorAxis rgb="FF000000"/>
          <x14:colorMarkers theme="1" tint="0.249977111117893"/>
          <x14:colorFirst theme="1" tint="0.249977111117893"/>
          <x14:colorLast theme="1" tint="0.249977111117893"/>
          <x14:colorHigh theme="1" tint="0.249977111117893"/>
          <x14:colorLow rgb="FFFF0000"/>
          <x14:sparklines>
            <x14:sparkline>
              <xm:f>Reporting!B55:S55</xm:f>
              <xm:sqref>B56</xm:sqref>
            </x14:sparkline>
          </x14:sparklines>
        </x14:sparklineGroup>
        <x14:sparklineGroup displayEmptyCellsAs="gap" markers="1" xr2:uid="{0D1C2A7B-122C-42CD-8819-65568EE661E9}">
          <x14:colorSeries theme="3" tint="0.499984740745262"/>
          <x14:colorNegative theme="1" tint="0.249977111117893"/>
          <x14:colorAxis rgb="FF000000"/>
          <x14:colorMarkers theme="1" tint="0.249977111117893"/>
          <x14:colorFirst theme="1" tint="0.249977111117893"/>
          <x14:colorLast theme="1" tint="0.249977111117893"/>
          <x14:colorHigh theme="1" tint="0.249977111117893"/>
          <x14:colorLow rgb="FFFF0000"/>
          <x14:sparklines>
            <x14:sparkline>
              <xm:f>Reporting!B47:S47</xm:f>
              <xm:sqref>B48</xm:sqref>
            </x14:sparkline>
          </x14:sparklines>
        </x14:sparklineGroup>
        <x14:sparklineGroup displayEmptyCellsAs="gap" markers="1" xr2:uid="{D9E7B109-5186-4DC9-AF4D-8DCD1B769FC1}">
          <x14:colorSeries theme="3" tint="0.499984740745262"/>
          <x14:colorNegative theme="1" tint="0.249977111117893"/>
          <x14:colorAxis rgb="FF000000"/>
          <x14:colorMarkers theme="1" tint="0.249977111117893"/>
          <x14:colorFirst theme="1" tint="0.249977111117893"/>
          <x14:colorLast theme="1" tint="0.249977111117893"/>
          <x14:colorHigh theme="1" tint="0.249977111117893"/>
          <x14:colorLow rgb="FFFF0000"/>
          <x14:sparklines>
            <x14:sparkline>
              <xm:f>Reporting!B41:S41</xm:f>
              <xm:sqref>B42</xm:sqref>
            </x14:sparkline>
          </x14:sparklines>
        </x14:sparklineGroup>
        <x14:sparklineGroup displayEmptyCellsAs="gap" markers="1" xr2:uid="{76A1F1B5-7AFC-4343-BF33-0ACF98E50EA0}">
          <x14:colorSeries theme="3" tint="0.499984740745262"/>
          <x14:colorNegative theme="1" tint="0.249977111117893"/>
          <x14:colorAxis rgb="FF000000"/>
          <x14:colorMarkers theme="1" tint="0.249977111117893"/>
          <x14:colorFirst theme="1" tint="0.249977111117893"/>
          <x14:colorLast theme="1" tint="0.249977111117893"/>
          <x14:colorHigh theme="1" tint="0.249977111117893"/>
          <x14:colorLow rgb="FFFF0000"/>
          <x14:sparklines>
            <x14:sparkline>
              <xm:f>Reporting!B28:S28</xm:f>
              <xm:sqref>B29</xm:sqref>
            </x14:sparkline>
          </x14:sparklines>
        </x14:sparklineGroup>
      </x14:sparklineGroup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390FDA-549B-2241-88C0-CD0786501B71}">
  <dimension ref="B1:D32"/>
  <sheetViews>
    <sheetView workbookViewId="0"/>
  </sheetViews>
  <sheetFormatPr baseColWidth="10" defaultColWidth="10.6640625" defaultRowHeight="16" x14ac:dyDescent="0.2"/>
  <cols>
    <col min="1" max="1" width="3.5" customWidth="1"/>
    <col min="2" max="2" width="17.33203125" bestFit="1" customWidth="1"/>
    <col min="3" max="3" width="12.1640625" customWidth="1"/>
  </cols>
  <sheetData>
    <row r="1" spans="2:4" x14ac:dyDescent="0.2">
      <c r="B1" s="16" t="s">
        <v>77</v>
      </c>
    </row>
    <row r="3" spans="2:4" x14ac:dyDescent="0.2">
      <c r="B3" t="s">
        <v>9</v>
      </c>
      <c r="C3" t="s">
        <v>10</v>
      </c>
    </row>
    <row r="4" spans="2:4" x14ac:dyDescent="0.2">
      <c r="B4" t="s">
        <v>112</v>
      </c>
      <c r="C4" s="14">
        <v>0</v>
      </c>
    </row>
    <row r="5" spans="2:4" x14ac:dyDescent="0.2">
      <c r="B5" t="s">
        <v>14</v>
      </c>
      <c r="C5" s="14">
        <v>0.5</v>
      </c>
    </row>
    <row r="6" spans="2:4" x14ac:dyDescent="0.2">
      <c r="B6" t="s">
        <v>63</v>
      </c>
      <c r="C6" s="14">
        <v>1</v>
      </c>
    </row>
    <row r="7" spans="2:4" x14ac:dyDescent="0.2">
      <c r="B7" t="s">
        <v>8</v>
      </c>
      <c r="C7" s="14">
        <v>0</v>
      </c>
    </row>
    <row r="8" spans="2:4" x14ac:dyDescent="0.2">
      <c r="B8" t="s">
        <v>121</v>
      </c>
      <c r="C8" s="14">
        <v>0</v>
      </c>
    </row>
    <row r="10" spans="2:4" x14ac:dyDescent="0.2">
      <c r="B10" t="s">
        <v>65</v>
      </c>
      <c r="C10" t="s">
        <v>66</v>
      </c>
      <c r="D10" t="s">
        <v>69</v>
      </c>
    </row>
    <row r="11" spans="2:4" x14ac:dyDescent="0.2">
      <c r="B11" t="s">
        <v>158</v>
      </c>
      <c r="C11" t="s">
        <v>75</v>
      </c>
      <c r="D11" s="22"/>
    </row>
    <row r="12" spans="2:4" x14ac:dyDescent="0.2">
      <c r="B12" t="s">
        <v>159</v>
      </c>
      <c r="C12" t="s">
        <v>76</v>
      </c>
      <c r="D12" s="22"/>
    </row>
    <row r="14" spans="2:4" x14ac:dyDescent="0.2">
      <c r="B14" t="s">
        <v>9</v>
      </c>
    </row>
    <row r="15" spans="2:4" x14ac:dyDescent="0.2">
      <c r="B15">
        <v>0</v>
      </c>
    </row>
    <row r="16" spans="2:4" x14ac:dyDescent="0.2">
      <c r="B16">
        <v>1</v>
      </c>
    </row>
    <row r="17" spans="2:4" x14ac:dyDescent="0.2">
      <c r="B17">
        <v>2</v>
      </c>
    </row>
    <row r="19" spans="2:4" x14ac:dyDescent="0.2">
      <c r="B19" s="16" t="s">
        <v>161</v>
      </c>
      <c r="C19" s="16" t="s">
        <v>162</v>
      </c>
      <c r="D19" s="16" t="s">
        <v>163</v>
      </c>
    </row>
    <row r="20" spans="2:4" x14ac:dyDescent="0.2">
      <c r="B20" t="s">
        <v>164</v>
      </c>
      <c r="C20" t="s">
        <v>222</v>
      </c>
      <c r="D20" t="s">
        <v>160</v>
      </c>
    </row>
    <row r="21" spans="2:4" x14ac:dyDescent="0.2">
      <c r="B21" t="s">
        <v>165</v>
      </c>
      <c r="C21" t="s">
        <v>223</v>
      </c>
      <c r="D21" t="s">
        <v>166</v>
      </c>
    </row>
    <row r="23" spans="2:4" x14ac:dyDescent="0.2">
      <c r="B23" s="16" t="s">
        <v>218</v>
      </c>
    </row>
    <row r="24" spans="2:4" x14ac:dyDescent="0.2">
      <c r="B24" t="s">
        <v>215</v>
      </c>
      <c r="C24" t="s">
        <v>217</v>
      </c>
      <c r="D24" t="s">
        <v>219</v>
      </c>
    </row>
    <row r="25" spans="2:4" x14ac:dyDescent="0.2">
      <c r="B25" t="s">
        <v>214</v>
      </c>
      <c r="C25" t="s">
        <v>216</v>
      </c>
      <c r="D25" t="s">
        <v>220</v>
      </c>
    </row>
    <row r="27" spans="2:4" x14ac:dyDescent="0.2">
      <c r="B27" t="s">
        <v>147</v>
      </c>
      <c r="C27" t="s">
        <v>73</v>
      </c>
    </row>
    <row r="28" spans="2:4" x14ac:dyDescent="0.2">
      <c r="B28" t="s">
        <v>148</v>
      </c>
      <c r="C28" t="s">
        <v>27</v>
      </c>
    </row>
    <row r="29" spans="2:4" x14ac:dyDescent="0.2">
      <c r="B29" t="s">
        <v>149</v>
      </c>
      <c r="C29" t="s">
        <v>72</v>
      </c>
    </row>
    <row r="30" spans="2:4" x14ac:dyDescent="0.2">
      <c r="B30" t="s">
        <v>150</v>
      </c>
      <c r="C30" t="s">
        <v>29</v>
      </c>
    </row>
    <row r="31" spans="2:4" x14ac:dyDescent="0.2">
      <c r="B31" t="s">
        <v>151</v>
      </c>
      <c r="C31" t="s">
        <v>47</v>
      </c>
    </row>
    <row r="32" spans="2:4" x14ac:dyDescent="0.2">
      <c r="B32" t="s">
        <v>152</v>
      </c>
      <c r="C32" t="s">
        <v>60</v>
      </c>
    </row>
  </sheetData>
  <sheetProtection algorithmName="SHA-512" hashValue="uCmisjNHaZlWK/npWPjG7fy3JmT02/fwHVLB2phsotysNuFTWvIJj0hbOicFv0KZaUktgRykSGFll+RXme2Vqg==" saltValue="RSw9zUjAZ91lckShLMSB1g==" spinCount="100000" sheet="1" objects="1" scenarios="1" insertRows="0"/>
  <phoneticPr fontId="1" type="noConversion"/>
  <pageMargins left="0.7" right="0.7" top="0.75" bottom="0.75" header="0.3" footer="0.3"/>
  <pageSetup paperSize="9" orientation="portrait" r:id="rId1"/>
  <tableParts count="3">
    <tablePart r:id="rId2"/>
    <tablePart r:id="rId3"/>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94F20F-2607-4022-AF4E-3B857BCB8B1E}">
  <sheetPr>
    <tabColor rgb="FF3599D9"/>
  </sheetPr>
  <dimension ref="A1:U92"/>
  <sheetViews>
    <sheetView zoomScaleNormal="107" workbookViewId="0"/>
  </sheetViews>
  <sheetFormatPr baseColWidth="10" defaultColWidth="8.83203125" defaultRowHeight="16" x14ac:dyDescent="0.2"/>
  <cols>
    <col min="1" max="1" width="48.83203125" customWidth="1"/>
    <col min="20" max="20" width="43" style="60" customWidth="1"/>
    <col min="21" max="21" width="8.6640625" style="11"/>
  </cols>
  <sheetData>
    <row r="1" spans="1:19" ht="20" customHeight="1" x14ac:dyDescent="0.2">
      <c r="A1" s="100" t="s">
        <v>134</v>
      </c>
      <c r="I1" s="19" t="str">
        <f>rci_name</f>
        <v xml:space="preserve">Enter your RCS name here </v>
      </c>
      <c r="J1" s="19"/>
      <c r="K1" s="19"/>
      <c r="L1" s="19"/>
      <c r="M1" s="19"/>
      <c r="N1" s="19"/>
      <c r="O1" s="19"/>
      <c r="P1" s="19"/>
      <c r="Q1" s="19"/>
      <c r="R1" s="19"/>
      <c r="S1" s="19"/>
    </row>
    <row r="2" spans="1:19" x14ac:dyDescent="0.2">
      <c r="A2" s="4"/>
    </row>
    <row r="3" spans="1:19" x14ac:dyDescent="0.2">
      <c r="A3" s="188" t="s">
        <v>221</v>
      </c>
    </row>
    <row r="4" spans="1:19" x14ac:dyDescent="0.2">
      <c r="A4" s="4"/>
    </row>
    <row r="5" spans="1:19" x14ac:dyDescent="0.2">
      <c r="A5" s="5" t="s">
        <v>125</v>
      </c>
    </row>
    <row r="6" spans="1:19" x14ac:dyDescent="0.2">
      <c r="A6" s="5" t="s">
        <v>126</v>
      </c>
    </row>
    <row r="7" spans="1:19" x14ac:dyDescent="0.2">
      <c r="A7" s="5" t="s">
        <v>127</v>
      </c>
    </row>
    <row r="8" spans="1:19" x14ac:dyDescent="0.2">
      <c r="A8" s="6"/>
    </row>
    <row r="9" spans="1:19" x14ac:dyDescent="0.2">
      <c r="A9" s="7" t="s">
        <v>19</v>
      </c>
    </row>
    <row r="10" spans="1:19" ht="88" customHeight="1" x14ac:dyDescent="0.2">
      <c r="A10" s="207" t="s">
        <v>667</v>
      </c>
      <c r="B10" s="207"/>
      <c r="C10" s="207"/>
      <c r="D10" s="207"/>
      <c r="E10" s="207"/>
      <c r="F10" s="207"/>
      <c r="G10" s="207"/>
      <c r="H10" s="207"/>
      <c r="I10" s="207"/>
      <c r="J10" s="36"/>
      <c r="K10" s="36"/>
      <c r="L10" s="36"/>
      <c r="M10" s="36"/>
      <c r="N10" s="36"/>
      <c r="O10" s="36"/>
      <c r="P10" s="36"/>
      <c r="Q10" s="36"/>
      <c r="R10" s="36"/>
      <c r="S10" s="36"/>
    </row>
    <row r="11" spans="1:19" ht="16" customHeight="1" x14ac:dyDescent="0.2">
      <c r="A11" s="208" t="s">
        <v>24</v>
      </c>
      <c r="B11" s="208"/>
      <c r="C11" s="208"/>
      <c r="D11" s="208"/>
      <c r="E11" s="208"/>
      <c r="F11" s="208"/>
      <c r="G11" s="208"/>
      <c r="H11" s="208"/>
      <c r="I11" s="208"/>
      <c r="J11" s="8"/>
      <c r="K11" s="8"/>
      <c r="L11" s="8"/>
      <c r="M11" s="8"/>
      <c r="N11" s="8"/>
      <c r="O11" s="8"/>
      <c r="P11" s="8"/>
      <c r="Q11" s="8"/>
      <c r="R11" s="8"/>
      <c r="S11" s="8"/>
    </row>
    <row r="12" spans="1:19" ht="16" customHeight="1" x14ac:dyDescent="0.2">
      <c r="A12" s="42" t="s">
        <v>117</v>
      </c>
    </row>
    <row r="13" spans="1:19" ht="16" customHeight="1" x14ac:dyDescent="0.2">
      <c r="A13" s="42" t="s">
        <v>118</v>
      </c>
    </row>
    <row r="14" spans="1:19" ht="16" customHeight="1" x14ac:dyDescent="0.2">
      <c r="A14" s="42" t="s">
        <v>119</v>
      </c>
    </row>
    <row r="15" spans="1:19" ht="16" customHeight="1" x14ac:dyDescent="0.2">
      <c r="A15" s="42" t="s">
        <v>122</v>
      </c>
    </row>
    <row r="16" spans="1:19" ht="16" customHeight="1" x14ac:dyDescent="0.2">
      <c r="A16" s="208" t="s">
        <v>116</v>
      </c>
      <c r="B16" s="208"/>
      <c r="C16" s="208"/>
      <c r="D16" s="208"/>
      <c r="E16" s="208"/>
      <c r="F16" s="208"/>
      <c r="G16" s="208"/>
      <c r="H16" s="208"/>
      <c r="I16" s="208"/>
      <c r="J16" s="8"/>
      <c r="K16" s="8"/>
      <c r="L16" s="8"/>
      <c r="M16" s="8"/>
      <c r="N16" s="8"/>
      <c r="O16" s="8"/>
      <c r="P16" s="8"/>
      <c r="Q16" s="8"/>
      <c r="R16" s="8"/>
      <c r="S16" s="8"/>
    </row>
    <row r="17" spans="1:21" ht="17" customHeight="1" x14ac:dyDescent="0.2">
      <c r="A17" s="208" t="s">
        <v>653</v>
      </c>
      <c r="B17" s="208"/>
      <c r="C17" s="208"/>
      <c r="D17" s="208"/>
      <c r="E17" s="208"/>
      <c r="F17" s="208"/>
      <c r="G17" s="208"/>
      <c r="H17" s="208"/>
      <c r="I17" s="208"/>
      <c r="J17" s="8"/>
      <c r="K17" s="8"/>
      <c r="L17" s="8"/>
      <c r="M17" s="8"/>
      <c r="N17" s="8"/>
      <c r="O17" s="8"/>
      <c r="P17" s="8"/>
      <c r="Q17" s="8"/>
      <c r="R17" s="8"/>
      <c r="S17" s="8"/>
    </row>
    <row r="18" spans="1:21" ht="35" customHeight="1" x14ac:dyDescent="0.2">
      <c r="A18" s="208" t="s">
        <v>654</v>
      </c>
      <c r="B18" s="208"/>
      <c r="C18" s="208"/>
      <c r="D18" s="208"/>
      <c r="E18" s="208"/>
      <c r="F18" s="208"/>
      <c r="G18" s="208"/>
      <c r="H18" s="208"/>
      <c r="I18" s="208"/>
      <c r="J18" s="8"/>
      <c r="K18" s="8"/>
      <c r="L18" s="8"/>
      <c r="M18" s="8"/>
      <c r="N18" s="8"/>
      <c r="O18" s="8"/>
      <c r="P18" s="8"/>
      <c r="Q18" s="8"/>
      <c r="R18" s="8"/>
      <c r="S18" s="8"/>
    </row>
    <row r="19" spans="1:21" ht="16" customHeight="1" thickBot="1" x14ac:dyDescent="0.25">
      <c r="A19" s="8"/>
      <c r="B19" s="8"/>
      <c r="C19" s="8"/>
      <c r="D19" s="8"/>
      <c r="E19" s="8"/>
      <c r="F19" s="8"/>
      <c r="G19" s="8"/>
      <c r="H19" s="8"/>
      <c r="I19" s="8"/>
      <c r="J19" s="8"/>
      <c r="K19" s="8"/>
      <c r="L19" s="8"/>
      <c r="M19" s="8"/>
      <c r="N19" s="8"/>
      <c r="O19" s="8"/>
      <c r="P19" s="8"/>
      <c r="Q19" s="8"/>
      <c r="R19" s="8"/>
      <c r="S19" s="8"/>
    </row>
    <row r="20" spans="1:21" ht="16" customHeight="1" thickBot="1" x14ac:dyDescent="0.25">
      <c r="A20" s="2"/>
      <c r="B20" s="149">
        <f t="shared" ref="B20:S20" si="0">EDATE(Phase1_Start,B21)</f>
        <v>45689</v>
      </c>
      <c r="C20" s="149">
        <f t="shared" si="0"/>
        <v>45717</v>
      </c>
      <c r="D20" s="149">
        <f t="shared" si="0"/>
        <v>45748</v>
      </c>
      <c r="E20" s="149">
        <f t="shared" si="0"/>
        <v>45778</v>
      </c>
      <c r="F20" s="149">
        <f t="shared" si="0"/>
        <v>45809</v>
      </c>
      <c r="G20" s="149">
        <f t="shared" si="0"/>
        <v>45839</v>
      </c>
      <c r="H20" s="149">
        <f t="shared" si="0"/>
        <v>45870</v>
      </c>
      <c r="I20" s="149">
        <f t="shared" si="0"/>
        <v>45901</v>
      </c>
      <c r="J20" s="149">
        <f t="shared" si="0"/>
        <v>45931</v>
      </c>
      <c r="K20" s="149">
        <f t="shared" si="0"/>
        <v>45962</v>
      </c>
      <c r="L20" s="149">
        <f t="shared" si="0"/>
        <v>45992</v>
      </c>
      <c r="M20" s="149">
        <f t="shared" si="0"/>
        <v>46023</v>
      </c>
      <c r="N20" s="149">
        <f t="shared" si="0"/>
        <v>46054</v>
      </c>
      <c r="O20" s="149">
        <f t="shared" si="0"/>
        <v>46082</v>
      </c>
      <c r="P20" s="149">
        <f t="shared" si="0"/>
        <v>46113</v>
      </c>
      <c r="Q20" s="149">
        <f t="shared" si="0"/>
        <v>46143</v>
      </c>
      <c r="R20" s="149">
        <f t="shared" si="0"/>
        <v>46174</v>
      </c>
      <c r="S20" s="149">
        <f t="shared" si="0"/>
        <v>46204</v>
      </c>
      <c r="T20" s="150" t="s">
        <v>168</v>
      </c>
    </row>
    <row r="21" spans="1:21" ht="16" customHeight="1" thickBot="1" x14ac:dyDescent="0.25">
      <c r="A21" s="2" t="s">
        <v>36</v>
      </c>
      <c r="B21" s="106">
        <v>1</v>
      </c>
      <c r="C21" s="106">
        <v>2</v>
      </c>
      <c r="D21" s="106">
        <v>3</v>
      </c>
      <c r="E21" s="106">
        <v>4</v>
      </c>
      <c r="F21" s="106">
        <v>5</v>
      </c>
      <c r="G21" s="106">
        <v>6</v>
      </c>
      <c r="H21" s="106">
        <v>7</v>
      </c>
      <c r="I21" s="106">
        <v>8</v>
      </c>
      <c r="J21" s="106">
        <v>9</v>
      </c>
      <c r="K21" s="106">
        <v>10</v>
      </c>
      <c r="L21" s="106">
        <v>11</v>
      </c>
      <c r="M21" s="106">
        <v>12</v>
      </c>
      <c r="N21" s="106">
        <v>13</v>
      </c>
      <c r="O21" s="106">
        <v>14</v>
      </c>
      <c r="P21" s="106">
        <v>15</v>
      </c>
      <c r="Q21" s="106">
        <v>16</v>
      </c>
      <c r="R21" s="106">
        <v>17</v>
      </c>
      <c r="S21" s="106">
        <v>18</v>
      </c>
      <c r="T21" s="105"/>
    </row>
    <row r="22" spans="1:21" ht="16" customHeight="1" thickBot="1" x14ac:dyDescent="0.25">
      <c r="A22" s="213"/>
      <c r="B22" s="213"/>
      <c r="C22" s="213"/>
      <c r="D22" s="213"/>
      <c r="E22" s="213"/>
      <c r="F22" s="213"/>
      <c r="G22" s="213"/>
      <c r="H22" s="213"/>
      <c r="I22" s="213"/>
      <c r="J22" s="213"/>
      <c r="K22" s="213"/>
      <c r="L22" s="213"/>
      <c r="M22" s="213"/>
      <c r="N22" s="213"/>
      <c r="O22" s="213"/>
      <c r="P22" s="213"/>
      <c r="Q22" s="213"/>
      <c r="R22" s="213"/>
      <c r="S22" s="213"/>
      <c r="T22" s="213"/>
    </row>
    <row r="23" spans="1:21" ht="16" customHeight="1" thickBot="1" x14ac:dyDescent="0.25">
      <c r="A23" s="209" t="s">
        <v>86</v>
      </c>
      <c r="B23" s="209"/>
      <c r="C23" s="209"/>
      <c r="D23" s="209"/>
      <c r="E23" s="209"/>
      <c r="F23" s="209"/>
      <c r="G23" s="209"/>
      <c r="H23" s="209"/>
      <c r="I23" s="209"/>
      <c r="J23" s="209"/>
      <c r="K23" s="209"/>
      <c r="L23" s="209"/>
      <c r="M23" s="209"/>
      <c r="N23" s="209"/>
      <c r="O23" s="209"/>
      <c r="P23" s="209"/>
      <c r="Q23" s="209"/>
      <c r="R23" s="209"/>
      <c r="S23" s="209"/>
      <c r="T23" s="209"/>
    </row>
    <row r="24" spans="1:21" ht="35" thickBot="1" x14ac:dyDescent="0.25">
      <c r="A24" s="17" t="s">
        <v>268</v>
      </c>
      <c r="B24" s="212"/>
      <c r="C24" s="212"/>
      <c r="D24" s="212"/>
      <c r="E24" s="212"/>
      <c r="F24" s="212"/>
      <c r="G24" s="212"/>
      <c r="H24" s="212"/>
      <c r="I24" s="212"/>
      <c r="J24" s="210"/>
      <c r="K24" s="210"/>
      <c r="L24" s="210"/>
      <c r="M24" s="210"/>
      <c r="N24" s="210"/>
      <c r="O24" s="210"/>
      <c r="P24" s="210"/>
      <c r="Q24" s="210"/>
      <c r="R24" s="210"/>
      <c r="S24" s="210"/>
      <c r="T24" s="151"/>
    </row>
    <row r="25" spans="1:21" ht="35" thickBot="1" x14ac:dyDescent="0.25">
      <c r="A25" s="152" t="s">
        <v>269</v>
      </c>
      <c r="B25" s="153" t="s">
        <v>112</v>
      </c>
      <c r="C25" s="153" t="s">
        <v>112</v>
      </c>
      <c r="D25" s="153" t="s">
        <v>112</v>
      </c>
      <c r="E25" s="153" t="s">
        <v>112</v>
      </c>
      <c r="F25" s="153" t="s">
        <v>112</v>
      </c>
      <c r="G25" s="153" t="s">
        <v>112</v>
      </c>
      <c r="H25" s="153" t="s">
        <v>112</v>
      </c>
      <c r="I25" s="153" t="s">
        <v>112</v>
      </c>
      <c r="J25" s="153" t="s">
        <v>112</v>
      </c>
      <c r="K25" s="153" t="s">
        <v>112</v>
      </c>
      <c r="L25" s="153" t="s">
        <v>112</v>
      </c>
      <c r="M25" s="153" t="s">
        <v>112</v>
      </c>
      <c r="N25" s="153" t="s">
        <v>112</v>
      </c>
      <c r="O25" s="153" t="s">
        <v>112</v>
      </c>
      <c r="P25" s="153" t="s">
        <v>112</v>
      </c>
      <c r="Q25" s="153" t="s">
        <v>112</v>
      </c>
      <c r="R25" s="153" t="s">
        <v>112</v>
      </c>
      <c r="S25" s="153" t="s">
        <v>112</v>
      </c>
      <c r="T25" s="151"/>
      <c r="U25" s="12"/>
    </row>
    <row r="26" spans="1:21" ht="35" thickBot="1" x14ac:dyDescent="0.25">
      <c r="A26" s="152" t="s">
        <v>270</v>
      </c>
      <c r="B26" s="153" t="s">
        <v>112</v>
      </c>
      <c r="C26" s="153" t="s">
        <v>112</v>
      </c>
      <c r="D26" s="153" t="s">
        <v>112</v>
      </c>
      <c r="E26" s="153" t="s">
        <v>112</v>
      </c>
      <c r="F26" s="153" t="s">
        <v>112</v>
      </c>
      <c r="G26" s="153" t="s">
        <v>112</v>
      </c>
      <c r="H26" s="153" t="s">
        <v>112</v>
      </c>
      <c r="I26" s="153" t="s">
        <v>112</v>
      </c>
      <c r="J26" s="153" t="s">
        <v>112</v>
      </c>
      <c r="K26" s="153" t="s">
        <v>112</v>
      </c>
      <c r="L26" s="153" t="s">
        <v>112</v>
      </c>
      <c r="M26" s="153" t="s">
        <v>112</v>
      </c>
      <c r="N26" s="153" t="s">
        <v>112</v>
      </c>
      <c r="O26" s="153" t="s">
        <v>112</v>
      </c>
      <c r="P26" s="153" t="s">
        <v>112</v>
      </c>
      <c r="Q26" s="153" t="s">
        <v>112</v>
      </c>
      <c r="R26" s="153" t="s">
        <v>112</v>
      </c>
      <c r="S26" s="153" t="s">
        <v>112</v>
      </c>
      <c r="T26" s="151"/>
    </row>
    <row r="27" spans="1:21" ht="35" thickBot="1" x14ac:dyDescent="0.25">
      <c r="A27" s="152" t="s">
        <v>271</v>
      </c>
      <c r="B27" s="153" t="s">
        <v>112</v>
      </c>
      <c r="C27" s="153" t="s">
        <v>112</v>
      </c>
      <c r="D27" s="153" t="s">
        <v>112</v>
      </c>
      <c r="E27" s="153" t="s">
        <v>112</v>
      </c>
      <c r="F27" s="153" t="s">
        <v>112</v>
      </c>
      <c r="G27" s="153" t="s">
        <v>112</v>
      </c>
      <c r="H27" s="153" t="s">
        <v>112</v>
      </c>
      <c r="I27" s="153" t="s">
        <v>112</v>
      </c>
      <c r="J27" s="153" t="s">
        <v>112</v>
      </c>
      <c r="K27" s="153" t="s">
        <v>112</v>
      </c>
      <c r="L27" s="153" t="s">
        <v>112</v>
      </c>
      <c r="M27" s="153" t="s">
        <v>112</v>
      </c>
      <c r="N27" s="153" t="s">
        <v>112</v>
      </c>
      <c r="O27" s="153" t="s">
        <v>112</v>
      </c>
      <c r="P27" s="153" t="s">
        <v>112</v>
      </c>
      <c r="Q27" s="153" t="s">
        <v>112</v>
      </c>
      <c r="R27" s="153" t="s">
        <v>112</v>
      </c>
      <c r="S27" s="153" t="s">
        <v>112</v>
      </c>
      <c r="T27" s="151"/>
    </row>
    <row r="28" spans="1:21" ht="18" thickBot="1" x14ac:dyDescent="0.25">
      <c r="A28" s="152" t="s">
        <v>272</v>
      </c>
      <c r="B28" s="153" t="s">
        <v>112</v>
      </c>
      <c r="C28" s="153" t="s">
        <v>112</v>
      </c>
      <c r="D28" s="153" t="s">
        <v>112</v>
      </c>
      <c r="E28" s="153" t="s">
        <v>112</v>
      </c>
      <c r="F28" s="153" t="s">
        <v>112</v>
      </c>
      <c r="G28" s="153" t="s">
        <v>112</v>
      </c>
      <c r="H28" s="153" t="s">
        <v>112</v>
      </c>
      <c r="I28" s="153" t="s">
        <v>112</v>
      </c>
      <c r="J28" s="153" t="s">
        <v>112</v>
      </c>
      <c r="K28" s="153" t="s">
        <v>112</v>
      </c>
      <c r="L28" s="153" t="s">
        <v>112</v>
      </c>
      <c r="M28" s="153" t="s">
        <v>112</v>
      </c>
      <c r="N28" s="153" t="s">
        <v>112</v>
      </c>
      <c r="O28" s="153" t="s">
        <v>112</v>
      </c>
      <c r="P28" s="153" t="s">
        <v>112</v>
      </c>
      <c r="Q28" s="153" t="s">
        <v>112</v>
      </c>
      <c r="R28" s="153" t="s">
        <v>112</v>
      </c>
      <c r="S28" s="153" t="s">
        <v>112</v>
      </c>
      <c r="T28" s="151"/>
    </row>
    <row r="29" spans="1:21" ht="52" thickBot="1" x14ac:dyDescent="0.25">
      <c r="A29" s="152" t="s">
        <v>273</v>
      </c>
      <c r="B29" s="153" t="s">
        <v>112</v>
      </c>
      <c r="C29" s="153" t="s">
        <v>112</v>
      </c>
      <c r="D29" s="153" t="s">
        <v>112</v>
      </c>
      <c r="E29" s="153" t="s">
        <v>112</v>
      </c>
      <c r="F29" s="153" t="s">
        <v>112</v>
      </c>
      <c r="G29" s="153" t="s">
        <v>112</v>
      </c>
      <c r="H29" s="153" t="s">
        <v>112</v>
      </c>
      <c r="I29" s="153" t="s">
        <v>112</v>
      </c>
      <c r="J29" s="153" t="s">
        <v>112</v>
      </c>
      <c r="K29" s="153" t="s">
        <v>112</v>
      </c>
      <c r="L29" s="153" t="s">
        <v>112</v>
      </c>
      <c r="M29" s="153" t="s">
        <v>112</v>
      </c>
      <c r="N29" s="153" t="s">
        <v>112</v>
      </c>
      <c r="O29" s="153" t="s">
        <v>112</v>
      </c>
      <c r="P29" s="153" t="s">
        <v>112</v>
      </c>
      <c r="Q29" s="153" t="s">
        <v>112</v>
      </c>
      <c r="R29" s="153" t="s">
        <v>112</v>
      </c>
      <c r="S29" s="153" t="s">
        <v>112</v>
      </c>
      <c r="T29" s="151"/>
    </row>
    <row r="30" spans="1:21" ht="35" thickBot="1" x14ac:dyDescent="0.25">
      <c r="A30" s="152" t="s">
        <v>274</v>
      </c>
      <c r="B30" s="153" t="s">
        <v>112</v>
      </c>
      <c r="C30" s="153" t="s">
        <v>112</v>
      </c>
      <c r="D30" s="153" t="s">
        <v>112</v>
      </c>
      <c r="E30" s="153" t="s">
        <v>112</v>
      </c>
      <c r="F30" s="153" t="s">
        <v>112</v>
      </c>
      <c r="G30" s="153" t="s">
        <v>112</v>
      </c>
      <c r="H30" s="153" t="s">
        <v>112</v>
      </c>
      <c r="I30" s="153" t="s">
        <v>112</v>
      </c>
      <c r="J30" s="153" t="s">
        <v>112</v>
      </c>
      <c r="K30" s="153" t="s">
        <v>112</v>
      </c>
      <c r="L30" s="153" t="s">
        <v>112</v>
      </c>
      <c r="M30" s="153" t="s">
        <v>112</v>
      </c>
      <c r="N30" s="153" t="s">
        <v>112</v>
      </c>
      <c r="O30" s="153" t="s">
        <v>112</v>
      </c>
      <c r="P30" s="153" t="s">
        <v>112</v>
      </c>
      <c r="Q30" s="153" t="s">
        <v>112</v>
      </c>
      <c r="R30" s="153" t="s">
        <v>112</v>
      </c>
      <c r="S30" s="153" t="s">
        <v>112</v>
      </c>
      <c r="T30" s="151"/>
    </row>
    <row r="31" spans="1:21" ht="35" thickBot="1" x14ac:dyDescent="0.25">
      <c r="A31" s="152" t="s">
        <v>275</v>
      </c>
      <c r="B31" s="153" t="s">
        <v>112</v>
      </c>
      <c r="C31" s="153" t="s">
        <v>112</v>
      </c>
      <c r="D31" s="153" t="s">
        <v>112</v>
      </c>
      <c r="E31" s="153" t="s">
        <v>112</v>
      </c>
      <c r="F31" s="153" t="s">
        <v>112</v>
      </c>
      <c r="G31" s="153" t="s">
        <v>112</v>
      </c>
      <c r="H31" s="153" t="s">
        <v>112</v>
      </c>
      <c r="I31" s="153" t="s">
        <v>112</v>
      </c>
      <c r="J31" s="153" t="s">
        <v>112</v>
      </c>
      <c r="K31" s="153" t="s">
        <v>112</v>
      </c>
      <c r="L31" s="153" t="s">
        <v>112</v>
      </c>
      <c r="M31" s="153" t="s">
        <v>112</v>
      </c>
      <c r="N31" s="153" t="s">
        <v>112</v>
      </c>
      <c r="O31" s="153" t="s">
        <v>112</v>
      </c>
      <c r="P31" s="153" t="s">
        <v>112</v>
      </c>
      <c r="Q31" s="153" t="s">
        <v>112</v>
      </c>
      <c r="R31" s="153" t="s">
        <v>112</v>
      </c>
      <c r="S31" s="153" t="s">
        <v>112</v>
      </c>
      <c r="T31" s="151"/>
    </row>
    <row r="32" spans="1:21" ht="52" thickBot="1" x14ac:dyDescent="0.25">
      <c r="A32" s="152" t="s">
        <v>276</v>
      </c>
      <c r="B32" s="153" t="s">
        <v>112</v>
      </c>
      <c r="C32" s="153" t="s">
        <v>112</v>
      </c>
      <c r="D32" s="153" t="s">
        <v>112</v>
      </c>
      <c r="E32" s="153" t="s">
        <v>112</v>
      </c>
      <c r="F32" s="153" t="s">
        <v>112</v>
      </c>
      <c r="G32" s="153" t="s">
        <v>112</v>
      </c>
      <c r="H32" s="153" t="s">
        <v>112</v>
      </c>
      <c r="I32" s="153" t="s">
        <v>112</v>
      </c>
      <c r="J32" s="153" t="s">
        <v>112</v>
      </c>
      <c r="K32" s="153" t="s">
        <v>112</v>
      </c>
      <c r="L32" s="153" t="s">
        <v>112</v>
      </c>
      <c r="M32" s="153" t="s">
        <v>112</v>
      </c>
      <c r="N32" s="153" t="s">
        <v>112</v>
      </c>
      <c r="O32" s="153" t="s">
        <v>112</v>
      </c>
      <c r="P32" s="153" t="s">
        <v>112</v>
      </c>
      <c r="Q32" s="153" t="s">
        <v>112</v>
      </c>
      <c r="R32" s="153" t="s">
        <v>112</v>
      </c>
      <c r="S32" s="153" t="s">
        <v>112</v>
      </c>
      <c r="T32" s="151"/>
    </row>
    <row r="33" spans="1:20" ht="35" thickBot="1" x14ac:dyDescent="0.25">
      <c r="A33" s="152" t="s">
        <v>277</v>
      </c>
      <c r="B33" s="153" t="s">
        <v>112</v>
      </c>
      <c r="C33" s="153" t="s">
        <v>112</v>
      </c>
      <c r="D33" s="153" t="s">
        <v>112</v>
      </c>
      <c r="E33" s="153" t="s">
        <v>112</v>
      </c>
      <c r="F33" s="153" t="s">
        <v>112</v>
      </c>
      <c r="G33" s="153" t="s">
        <v>112</v>
      </c>
      <c r="H33" s="153" t="s">
        <v>112</v>
      </c>
      <c r="I33" s="153" t="s">
        <v>112</v>
      </c>
      <c r="J33" s="153" t="s">
        <v>112</v>
      </c>
      <c r="K33" s="153" t="s">
        <v>112</v>
      </c>
      <c r="L33" s="153" t="s">
        <v>112</v>
      </c>
      <c r="M33" s="153" t="s">
        <v>112</v>
      </c>
      <c r="N33" s="153" t="s">
        <v>112</v>
      </c>
      <c r="O33" s="153" t="s">
        <v>112</v>
      </c>
      <c r="P33" s="153" t="s">
        <v>112</v>
      </c>
      <c r="Q33" s="153" t="s">
        <v>112</v>
      </c>
      <c r="R33" s="153" t="s">
        <v>112</v>
      </c>
      <c r="S33" s="153" t="s">
        <v>112</v>
      </c>
      <c r="T33" s="151"/>
    </row>
    <row r="34" spans="1:20" ht="16" customHeight="1" thickBot="1" x14ac:dyDescent="0.25">
      <c r="A34" s="211"/>
      <c r="B34" s="210"/>
      <c r="C34" s="210"/>
      <c r="D34" s="210"/>
      <c r="E34" s="210"/>
      <c r="F34" s="210"/>
      <c r="G34" s="210"/>
      <c r="H34" s="210"/>
      <c r="I34" s="210"/>
      <c r="J34" s="210"/>
      <c r="K34" s="210"/>
      <c r="L34" s="210"/>
      <c r="M34" s="210"/>
      <c r="N34" s="210"/>
      <c r="O34" s="210"/>
      <c r="P34" s="210"/>
      <c r="Q34" s="210"/>
      <c r="R34" s="210"/>
      <c r="S34" s="210"/>
      <c r="T34" s="210"/>
    </row>
    <row r="35" spans="1:20" ht="16" customHeight="1" thickBot="1" x14ac:dyDescent="0.25">
      <c r="A35" s="209" t="s">
        <v>87</v>
      </c>
      <c r="B35" s="209"/>
      <c r="C35" s="209"/>
      <c r="D35" s="209"/>
      <c r="E35" s="209"/>
      <c r="F35" s="209"/>
      <c r="G35" s="209"/>
      <c r="H35" s="209"/>
      <c r="I35" s="209"/>
      <c r="J35" s="210"/>
      <c r="K35" s="210"/>
      <c r="L35" s="210"/>
      <c r="M35" s="210"/>
      <c r="N35" s="210"/>
      <c r="O35" s="210"/>
      <c r="P35" s="210"/>
      <c r="Q35" s="210"/>
      <c r="R35" s="210"/>
      <c r="S35" s="210"/>
      <c r="T35" s="210"/>
    </row>
    <row r="36" spans="1:20" ht="52" thickBot="1" x14ac:dyDescent="0.25">
      <c r="A36" s="17" t="s">
        <v>278</v>
      </c>
      <c r="B36" s="153" t="s">
        <v>112</v>
      </c>
      <c r="C36" s="153" t="s">
        <v>112</v>
      </c>
      <c r="D36" s="153" t="s">
        <v>112</v>
      </c>
      <c r="E36" s="153" t="s">
        <v>112</v>
      </c>
      <c r="F36" s="153" t="s">
        <v>112</v>
      </c>
      <c r="G36" s="153" t="s">
        <v>112</v>
      </c>
      <c r="H36" s="153" t="s">
        <v>112</v>
      </c>
      <c r="I36" s="153" t="s">
        <v>112</v>
      </c>
      <c r="J36" s="153" t="s">
        <v>112</v>
      </c>
      <c r="K36" s="153" t="s">
        <v>112</v>
      </c>
      <c r="L36" s="153" t="s">
        <v>112</v>
      </c>
      <c r="M36" s="153" t="s">
        <v>112</v>
      </c>
      <c r="N36" s="153" t="s">
        <v>112</v>
      </c>
      <c r="O36" s="153" t="s">
        <v>112</v>
      </c>
      <c r="P36" s="153" t="s">
        <v>112</v>
      </c>
      <c r="Q36" s="153" t="s">
        <v>112</v>
      </c>
      <c r="R36" s="153" t="s">
        <v>112</v>
      </c>
      <c r="S36" s="153" t="s">
        <v>112</v>
      </c>
      <c r="T36" s="151"/>
    </row>
    <row r="37" spans="1:20" ht="35" thickBot="1" x14ac:dyDescent="0.25">
      <c r="A37" s="17" t="s">
        <v>279</v>
      </c>
      <c r="B37" s="212"/>
      <c r="C37" s="210"/>
      <c r="D37" s="210"/>
      <c r="E37" s="210"/>
      <c r="F37" s="210"/>
      <c r="G37" s="210"/>
      <c r="H37" s="210"/>
      <c r="I37" s="210"/>
      <c r="J37" s="210"/>
      <c r="K37" s="210"/>
      <c r="L37" s="210"/>
      <c r="M37" s="210"/>
      <c r="N37" s="210"/>
      <c r="O37" s="210"/>
      <c r="P37" s="210"/>
      <c r="Q37" s="210"/>
      <c r="R37" s="210"/>
      <c r="S37" s="210"/>
      <c r="T37" s="151"/>
    </row>
    <row r="38" spans="1:20" ht="35" thickBot="1" x14ac:dyDescent="0.25">
      <c r="A38" s="152" t="s">
        <v>280</v>
      </c>
      <c r="B38" s="153" t="s">
        <v>112</v>
      </c>
      <c r="C38" s="153" t="s">
        <v>112</v>
      </c>
      <c r="D38" s="153" t="s">
        <v>112</v>
      </c>
      <c r="E38" s="153" t="s">
        <v>112</v>
      </c>
      <c r="F38" s="153" t="s">
        <v>112</v>
      </c>
      <c r="G38" s="153" t="s">
        <v>112</v>
      </c>
      <c r="H38" s="153" t="s">
        <v>112</v>
      </c>
      <c r="I38" s="153" t="s">
        <v>112</v>
      </c>
      <c r="J38" s="153" t="s">
        <v>112</v>
      </c>
      <c r="K38" s="153" t="s">
        <v>112</v>
      </c>
      <c r="L38" s="153" t="s">
        <v>112</v>
      </c>
      <c r="M38" s="153" t="s">
        <v>112</v>
      </c>
      <c r="N38" s="153" t="s">
        <v>112</v>
      </c>
      <c r="O38" s="153" t="s">
        <v>112</v>
      </c>
      <c r="P38" s="153" t="s">
        <v>112</v>
      </c>
      <c r="Q38" s="153" t="s">
        <v>112</v>
      </c>
      <c r="R38" s="153" t="s">
        <v>112</v>
      </c>
      <c r="S38" s="153" t="s">
        <v>112</v>
      </c>
      <c r="T38" s="151"/>
    </row>
    <row r="39" spans="1:20" ht="35" thickBot="1" x14ac:dyDescent="0.25">
      <c r="A39" s="152" t="s">
        <v>281</v>
      </c>
      <c r="B39" s="153" t="s">
        <v>112</v>
      </c>
      <c r="C39" s="153" t="s">
        <v>112</v>
      </c>
      <c r="D39" s="153" t="s">
        <v>112</v>
      </c>
      <c r="E39" s="153" t="s">
        <v>112</v>
      </c>
      <c r="F39" s="153" t="s">
        <v>112</v>
      </c>
      <c r="G39" s="153" t="s">
        <v>112</v>
      </c>
      <c r="H39" s="153" t="s">
        <v>112</v>
      </c>
      <c r="I39" s="153" t="s">
        <v>112</v>
      </c>
      <c r="J39" s="153" t="s">
        <v>112</v>
      </c>
      <c r="K39" s="153" t="s">
        <v>112</v>
      </c>
      <c r="L39" s="153" t="s">
        <v>112</v>
      </c>
      <c r="M39" s="153" t="s">
        <v>112</v>
      </c>
      <c r="N39" s="153" t="s">
        <v>112</v>
      </c>
      <c r="O39" s="153" t="s">
        <v>112</v>
      </c>
      <c r="P39" s="153" t="s">
        <v>112</v>
      </c>
      <c r="Q39" s="153" t="s">
        <v>112</v>
      </c>
      <c r="R39" s="153" t="s">
        <v>112</v>
      </c>
      <c r="S39" s="153" t="s">
        <v>112</v>
      </c>
      <c r="T39" s="151"/>
    </row>
    <row r="40" spans="1:20" ht="35" thickBot="1" x14ac:dyDescent="0.25">
      <c r="A40" s="152" t="s">
        <v>282</v>
      </c>
      <c r="B40" s="153" t="s">
        <v>112</v>
      </c>
      <c r="C40" s="153" t="s">
        <v>112</v>
      </c>
      <c r="D40" s="153" t="s">
        <v>112</v>
      </c>
      <c r="E40" s="153" t="s">
        <v>112</v>
      </c>
      <c r="F40" s="153" t="s">
        <v>112</v>
      </c>
      <c r="G40" s="153" t="s">
        <v>112</v>
      </c>
      <c r="H40" s="153" t="s">
        <v>112</v>
      </c>
      <c r="I40" s="153" t="s">
        <v>112</v>
      </c>
      <c r="J40" s="153" t="s">
        <v>112</v>
      </c>
      <c r="K40" s="153" t="s">
        <v>112</v>
      </c>
      <c r="L40" s="153" t="s">
        <v>112</v>
      </c>
      <c r="M40" s="153" t="s">
        <v>112</v>
      </c>
      <c r="N40" s="153" t="s">
        <v>112</v>
      </c>
      <c r="O40" s="153" t="s">
        <v>112</v>
      </c>
      <c r="P40" s="153" t="s">
        <v>112</v>
      </c>
      <c r="Q40" s="153" t="s">
        <v>112</v>
      </c>
      <c r="R40" s="153" t="s">
        <v>112</v>
      </c>
      <c r="S40" s="153" t="s">
        <v>112</v>
      </c>
      <c r="T40" s="151"/>
    </row>
    <row r="41" spans="1:20" ht="35" thickBot="1" x14ac:dyDescent="0.25">
      <c r="A41" s="152" t="s">
        <v>283</v>
      </c>
      <c r="B41" s="153" t="s">
        <v>112</v>
      </c>
      <c r="C41" s="153" t="s">
        <v>112</v>
      </c>
      <c r="D41" s="153" t="s">
        <v>112</v>
      </c>
      <c r="E41" s="153" t="s">
        <v>112</v>
      </c>
      <c r="F41" s="153" t="s">
        <v>112</v>
      </c>
      <c r="G41" s="153" t="s">
        <v>112</v>
      </c>
      <c r="H41" s="153" t="s">
        <v>112</v>
      </c>
      <c r="I41" s="153" t="s">
        <v>112</v>
      </c>
      <c r="J41" s="153" t="s">
        <v>112</v>
      </c>
      <c r="K41" s="153" t="s">
        <v>112</v>
      </c>
      <c r="L41" s="153" t="s">
        <v>112</v>
      </c>
      <c r="M41" s="153" t="s">
        <v>112</v>
      </c>
      <c r="N41" s="153" t="s">
        <v>112</v>
      </c>
      <c r="O41" s="153" t="s">
        <v>112</v>
      </c>
      <c r="P41" s="153" t="s">
        <v>112</v>
      </c>
      <c r="Q41" s="153" t="s">
        <v>112</v>
      </c>
      <c r="R41" s="153" t="s">
        <v>112</v>
      </c>
      <c r="S41" s="153" t="s">
        <v>112</v>
      </c>
      <c r="T41" s="151"/>
    </row>
    <row r="42" spans="1:20" ht="35" thickBot="1" x14ac:dyDescent="0.25">
      <c r="A42" s="152" t="s">
        <v>284</v>
      </c>
      <c r="B42" s="153" t="s">
        <v>112</v>
      </c>
      <c r="C42" s="153" t="s">
        <v>112</v>
      </c>
      <c r="D42" s="153" t="s">
        <v>112</v>
      </c>
      <c r="E42" s="153" t="s">
        <v>112</v>
      </c>
      <c r="F42" s="153" t="s">
        <v>112</v>
      </c>
      <c r="G42" s="153" t="s">
        <v>112</v>
      </c>
      <c r="H42" s="153" t="s">
        <v>112</v>
      </c>
      <c r="I42" s="153" t="s">
        <v>112</v>
      </c>
      <c r="J42" s="153" t="s">
        <v>112</v>
      </c>
      <c r="K42" s="153" t="s">
        <v>112</v>
      </c>
      <c r="L42" s="153" t="s">
        <v>112</v>
      </c>
      <c r="M42" s="153" t="s">
        <v>112</v>
      </c>
      <c r="N42" s="153" t="s">
        <v>112</v>
      </c>
      <c r="O42" s="153" t="s">
        <v>112</v>
      </c>
      <c r="P42" s="153" t="s">
        <v>112</v>
      </c>
      <c r="Q42" s="153" t="s">
        <v>112</v>
      </c>
      <c r="R42" s="153" t="s">
        <v>112</v>
      </c>
      <c r="S42" s="153" t="s">
        <v>112</v>
      </c>
      <c r="T42" s="151"/>
    </row>
    <row r="43" spans="1:20" ht="35" thickBot="1" x14ac:dyDescent="0.25">
      <c r="A43" s="152" t="s">
        <v>285</v>
      </c>
      <c r="B43" s="153" t="s">
        <v>112</v>
      </c>
      <c r="C43" s="153" t="s">
        <v>112</v>
      </c>
      <c r="D43" s="153" t="s">
        <v>112</v>
      </c>
      <c r="E43" s="153" t="s">
        <v>112</v>
      </c>
      <c r="F43" s="153" t="s">
        <v>112</v>
      </c>
      <c r="G43" s="153" t="s">
        <v>112</v>
      </c>
      <c r="H43" s="153" t="s">
        <v>112</v>
      </c>
      <c r="I43" s="153" t="s">
        <v>112</v>
      </c>
      <c r="J43" s="153" t="s">
        <v>112</v>
      </c>
      <c r="K43" s="153" t="s">
        <v>112</v>
      </c>
      <c r="L43" s="153" t="s">
        <v>112</v>
      </c>
      <c r="M43" s="153" t="s">
        <v>112</v>
      </c>
      <c r="N43" s="153" t="s">
        <v>112</v>
      </c>
      <c r="O43" s="153" t="s">
        <v>112</v>
      </c>
      <c r="P43" s="153" t="s">
        <v>112</v>
      </c>
      <c r="Q43" s="153" t="s">
        <v>112</v>
      </c>
      <c r="R43" s="153" t="s">
        <v>112</v>
      </c>
      <c r="S43" s="153" t="s">
        <v>112</v>
      </c>
      <c r="T43" s="151"/>
    </row>
    <row r="44" spans="1:20" ht="35" thickBot="1" x14ac:dyDescent="0.25">
      <c r="A44" s="152" t="s">
        <v>286</v>
      </c>
      <c r="B44" s="153" t="s">
        <v>112</v>
      </c>
      <c r="C44" s="153" t="s">
        <v>112</v>
      </c>
      <c r="D44" s="153" t="s">
        <v>112</v>
      </c>
      <c r="E44" s="153" t="s">
        <v>112</v>
      </c>
      <c r="F44" s="153" t="s">
        <v>112</v>
      </c>
      <c r="G44" s="153" t="s">
        <v>112</v>
      </c>
      <c r="H44" s="153" t="s">
        <v>112</v>
      </c>
      <c r="I44" s="153" t="s">
        <v>112</v>
      </c>
      <c r="J44" s="153" t="s">
        <v>112</v>
      </c>
      <c r="K44" s="153" t="s">
        <v>112</v>
      </c>
      <c r="L44" s="153" t="s">
        <v>112</v>
      </c>
      <c r="M44" s="153" t="s">
        <v>112</v>
      </c>
      <c r="N44" s="153" t="s">
        <v>112</v>
      </c>
      <c r="O44" s="153" t="s">
        <v>112</v>
      </c>
      <c r="P44" s="153" t="s">
        <v>112</v>
      </c>
      <c r="Q44" s="153" t="s">
        <v>112</v>
      </c>
      <c r="R44" s="153" t="s">
        <v>112</v>
      </c>
      <c r="S44" s="153" t="s">
        <v>112</v>
      </c>
      <c r="T44" s="151"/>
    </row>
    <row r="45" spans="1:20" ht="35" thickBot="1" x14ac:dyDescent="0.25">
      <c r="A45" s="152" t="s">
        <v>287</v>
      </c>
      <c r="B45" s="153" t="s">
        <v>112</v>
      </c>
      <c r="C45" s="153" t="s">
        <v>112</v>
      </c>
      <c r="D45" s="153" t="s">
        <v>112</v>
      </c>
      <c r="E45" s="153" t="s">
        <v>112</v>
      </c>
      <c r="F45" s="153" t="s">
        <v>112</v>
      </c>
      <c r="G45" s="153" t="s">
        <v>112</v>
      </c>
      <c r="H45" s="153" t="s">
        <v>112</v>
      </c>
      <c r="I45" s="153" t="s">
        <v>112</v>
      </c>
      <c r="J45" s="153" t="s">
        <v>112</v>
      </c>
      <c r="K45" s="153" t="s">
        <v>112</v>
      </c>
      <c r="L45" s="153" t="s">
        <v>112</v>
      </c>
      <c r="M45" s="153" t="s">
        <v>112</v>
      </c>
      <c r="N45" s="153" t="s">
        <v>112</v>
      </c>
      <c r="O45" s="153" t="s">
        <v>112</v>
      </c>
      <c r="P45" s="153" t="s">
        <v>112</v>
      </c>
      <c r="Q45" s="153" t="s">
        <v>112</v>
      </c>
      <c r="R45" s="153" t="s">
        <v>112</v>
      </c>
      <c r="S45" s="153" t="s">
        <v>112</v>
      </c>
      <c r="T45" s="151"/>
    </row>
    <row r="46" spans="1:20" ht="16" customHeight="1" thickBot="1" x14ac:dyDescent="0.25">
      <c r="A46" s="152" t="s">
        <v>288</v>
      </c>
      <c r="B46" s="153" t="s">
        <v>112</v>
      </c>
      <c r="C46" s="153" t="s">
        <v>112</v>
      </c>
      <c r="D46" s="153" t="s">
        <v>112</v>
      </c>
      <c r="E46" s="153" t="s">
        <v>112</v>
      </c>
      <c r="F46" s="153" t="s">
        <v>112</v>
      </c>
      <c r="G46" s="153" t="s">
        <v>112</v>
      </c>
      <c r="H46" s="153" t="s">
        <v>112</v>
      </c>
      <c r="I46" s="153" t="s">
        <v>112</v>
      </c>
      <c r="J46" s="153" t="s">
        <v>112</v>
      </c>
      <c r="K46" s="153" t="s">
        <v>112</v>
      </c>
      <c r="L46" s="153" t="s">
        <v>112</v>
      </c>
      <c r="M46" s="153" t="s">
        <v>112</v>
      </c>
      <c r="N46" s="153" t="s">
        <v>112</v>
      </c>
      <c r="O46" s="153" t="s">
        <v>112</v>
      </c>
      <c r="P46" s="153" t="s">
        <v>112</v>
      </c>
      <c r="Q46" s="153" t="s">
        <v>112</v>
      </c>
      <c r="R46" s="153" t="s">
        <v>112</v>
      </c>
      <c r="S46" s="153" t="s">
        <v>112</v>
      </c>
      <c r="T46" s="151"/>
    </row>
    <row r="47" spans="1:20" ht="35" thickBot="1" x14ac:dyDescent="0.25">
      <c r="A47" s="152" t="s">
        <v>289</v>
      </c>
      <c r="B47" s="153" t="s">
        <v>112</v>
      </c>
      <c r="C47" s="153" t="s">
        <v>112</v>
      </c>
      <c r="D47" s="153" t="s">
        <v>112</v>
      </c>
      <c r="E47" s="153" t="s">
        <v>112</v>
      </c>
      <c r="F47" s="153" t="s">
        <v>112</v>
      </c>
      <c r="G47" s="153" t="s">
        <v>112</v>
      </c>
      <c r="H47" s="153" t="s">
        <v>112</v>
      </c>
      <c r="I47" s="153" t="s">
        <v>112</v>
      </c>
      <c r="J47" s="153" t="s">
        <v>112</v>
      </c>
      <c r="K47" s="153" t="s">
        <v>112</v>
      </c>
      <c r="L47" s="153" t="s">
        <v>112</v>
      </c>
      <c r="M47" s="153" t="s">
        <v>112</v>
      </c>
      <c r="N47" s="153" t="s">
        <v>112</v>
      </c>
      <c r="O47" s="153" t="s">
        <v>112</v>
      </c>
      <c r="P47" s="153" t="s">
        <v>112</v>
      </c>
      <c r="Q47" s="153" t="s">
        <v>112</v>
      </c>
      <c r="R47" s="153" t="s">
        <v>112</v>
      </c>
      <c r="S47" s="153" t="s">
        <v>112</v>
      </c>
      <c r="T47" s="151"/>
    </row>
    <row r="48" spans="1:20" ht="52" thickBot="1" x14ac:dyDescent="0.25">
      <c r="A48" s="17" t="s">
        <v>290</v>
      </c>
      <c r="B48" s="153" t="s">
        <v>112</v>
      </c>
      <c r="C48" s="153" t="s">
        <v>112</v>
      </c>
      <c r="D48" s="153" t="s">
        <v>112</v>
      </c>
      <c r="E48" s="153" t="s">
        <v>112</v>
      </c>
      <c r="F48" s="153" t="s">
        <v>112</v>
      </c>
      <c r="G48" s="153" t="s">
        <v>112</v>
      </c>
      <c r="H48" s="153" t="s">
        <v>112</v>
      </c>
      <c r="I48" s="153" t="s">
        <v>112</v>
      </c>
      <c r="J48" s="153" t="s">
        <v>112</v>
      </c>
      <c r="K48" s="153" t="s">
        <v>112</v>
      </c>
      <c r="L48" s="153" t="s">
        <v>112</v>
      </c>
      <c r="M48" s="153" t="s">
        <v>112</v>
      </c>
      <c r="N48" s="153" t="s">
        <v>112</v>
      </c>
      <c r="O48" s="153" t="s">
        <v>112</v>
      </c>
      <c r="P48" s="153" t="s">
        <v>112</v>
      </c>
      <c r="Q48" s="153" t="s">
        <v>112</v>
      </c>
      <c r="R48" s="153" t="s">
        <v>112</v>
      </c>
      <c r="S48" s="153" t="s">
        <v>112</v>
      </c>
      <c r="T48" s="151"/>
    </row>
    <row r="49" spans="1:20" ht="52" thickBot="1" x14ac:dyDescent="0.25">
      <c r="A49" s="17" t="s">
        <v>291</v>
      </c>
      <c r="B49" s="153" t="s">
        <v>112</v>
      </c>
      <c r="C49" s="153" t="s">
        <v>112</v>
      </c>
      <c r="D49" s="153" t="s">
        <v>112</v>
      </c>
      <c r="E49" s="153" t="s">
        <v>112</v>
      </c>
      <c r="F49" s="153" t="s">
        <v>112</v>
      </c>
      <c r="G49" s="153" t="s">
        <v>112</v>
      </c>
      <c r="H49" s="153" t="s">
        <v>112</v>
      </c>
      <c r="I49" s="153" t="s">
        <v>112</v>
      </c>
      <c r="J49" s="153" t="s">
        <v>112</v>
      </c>
      <c r="K49" s="153" t="s">
        <v>112</v>
      </c>
      <c r="L49" s="153" t="s">
        <v>112</v>
      </c>
      <c r="M49" s="153" t="s">
        <v>112</v>
      </c>
      <c r="N49" s="153" t="s">
        <v>112</v>
      </c>
      <c r="O49" s="153" t="s">
        <v>112</v>
      </c>
      <c r="P49" s="153" t="s">
        <v>112</v>
      </c>
      <c r="Q49" s="153" t="s">
        <v>112</v>
      </c>
      <c r="R49" s="153" t="s">
        <v>112</v>
      </c>
      <c r="S49" s="153" t="s">
        <v>112</v>
      </c>
      <c r="T49" s="151"/>
    </row>
    <row r="50" spans="1:20" ht="35" thickBot="1" x14ac:dyDescent="0.25">
      <c r="A50" s="17" t="s">
        <v>292</v>
      </c>
      <c r="B50" s="153" t="s">
        <v>112</v>
      </c>
      <c r="C50" s="153" t="s">
        <v>112</v>
      </c>
      <c r="D50" s="153" t="s">
        <v>112</v>
      </c>
      <c r="E50" s="153" t="s">
        <v>112</v>
      </c>
      <c r="F50" s="153" t="s">
        <v>112</v>
      </c>
      <c r="G50" s="153" t="s">
        <v>112</v>
      </c>
      <c r="H50" s="153" t="s">
        <v>112</v>
      </c>
      <c r="I50" s="153" t="s">
        <v>112</v>
      </c>
      <c r="J50" s="153" t="s">
        <v>112</v>
      </c>
      <c r="K50" s="153" t="s">
        <v>112</v>
      </c>
      <c r="L50" s="153" t="s">
        <v>112</v>
      </c>
      <c r="M50" s="153" t="s">
        <v>112</v>
      </c>
      <c r="N50" s="153" t="s">
        <v>112</v>
      </c>
      <c r="O50" s="153" t="s">
        <v>112</v>
      </c>
      <c r="P50" s="153" t="s">
        <v>112</v>
      </c>
      <c r="Q50" s="153" t="s">
        <v>112</v>
      </c>
      <c r="R50" s="153" t="s">
        <v>112</v>
      </c>
      <c r="S50" s="153" t="s">
        <v>112</v>
      </c>
      <c r="T50" s="151"/>
    </row>
    <row r="51" spans="1:20" ht="35" thickBot="1" x14ac:dyDescent="0.25">
      <c r="A51" s="17" t="s">
        <v>293</v>
      </c>
      <c r="B51" s="153" t="s">
        <v>112</v>
      </c>
      <c r="C51" s="153" t="s">
        <v>112</v>
      </c>
      <c r="D51" s="153" t="s">
        <v>112</v>
      </c>
      <c r="E51" s="153" t="s">
        <v>112</v>
      </c>
      <c r="F51" s="153" t="s">
        <v>112</v>
      </c>
      <c r="G51" s="153" t="s">
        <v>112</v>
      </c>
      <c r="H51" s="153" t="s">
        <v>112</v>
      </c>
      <c r="I51" s="153" t="s">
        <v>112</v>
      </c>
      <c r="J51" s="153" t="s">
        <v>112</v>
      </c>
      <c r="K51" s="153" t="s">
        <v>112</v>
      </c>
      <c r="L51" s="153" t="s">
        <v>112</v>
      </c>
      <c r="M51" s="153" t="s">
        <v>112</v>
      </c>
      <c r="N51" s="153" t="s">
        <v>112</v>
      </c>
      <c r="O51" s="153" t="s">
        <v>112</v>
      </c>
      <c r="P51" s="153" t="s">
        <v>112</v>
      </c>
      <c r="Q51" s="153" t="s">
        <v>112</v>
      </c>
      <c r="R51" s="153" t="s">
        <v>112</v>
      </c>
      <c r="S51" s="153" t="s">
        <v>112</v>
      </c>
      <c r="T51" s="151"/>
    </row>
    <row r="52" spans="1:20" ht="52" thickBot="1" x14ac:dyDescent="0.25">
      <c r="A52" s="17" t="s">
        <v>294</v>
      </c>
      <c r="B52" s="153" t="s">
        <v>112</v>
      </c>
      <c r="C52" s="153" t="s">
        <v>112</v>
      </c>
      <c r="D52" s="153" t="s">
        <v>112</v>
      </c>
      <c r="E52" s="153" t="s">
        <v>112</v>
      </c>
      <c r="F52" s="153" t="s">
        <v>112</v>
      </c>
      <c r="G52" s="153" t="s">
        <v>112</v>
      </c>
      <c r="H52" s="153" t="s">
        <v>112</v>
      </c>
      <c r="I52" s="153" t="s">
        <v>112</v>
      </c>
      <c r="J52" s="153" t="s">
        <v>112</v>
      </c>
      <c r="K52" s="153" t="s">
        <v>112</v>
      </c>
      <c r="L52" s="153" t="s">
        <v>112</v>
      </c>
      <c r="M52" s="153" t="s">
        <v>112</v>
      </c>
      <c r="N52" s="153" t="s">
        <v>112</v>
      </c>
      <c r="O52" s="153" t="s">
        <v>112</v>
      </c>
      <c r="P52" s="153" t="s">
        <v>112</v>
      </c>
      <c r="Q52" s="153" t="s">
        <v>112</v>
      </c>
      <c r="R52" s="153" t="s">
        <v>112</v>
      </c>
      <c r="S52" s="153" t="s">
        <v>112</v>
      </c>
      <c r="T52" s="151"/>
    </row>
    <row r="53" spans="1:20" ht="52" thickBot="1" x14ac:dyDescent="0.25">
      <c r="A53" s="17" t="s">
        <v>295</v>
      </c>
      <c r="B53" s="153" t="s">
        <v>112</v>
      </c>
      <c r="C53" s="153" t="s">
        <v>112</v>
      </c>
      <c r="D53" s="153" t="s">
        <v>112</v>
      </c>
      <c r="E53" s="153" t="s">
        <v>112</v>
      </c>
      <c r="F53" s="153" t="s">
        <v>112</v>
      </c>
      <c r="G53" s="153" t="s">
        <v>112</v>
      </c>
      <c r="H53" s="153" t="s">
        <v>112</v>
      </c>
      <c r="I53" s="153" t="s">
        <v>112</v>
      </c>
      <c r="J53" s="153" t="s">
        <v>112</v>
      </c>
      <c r="K53" s="153" t="s">
        <v>112</v>
      </c>
      <c r="L53" s="153" t="s">
        <v>112</v>
      </c>
      <c r="M53" s="153" t="s">
        <v>112</v>
      </c>
      <c r="N53" s="153" t="s">
        <v>112</v>
      </c>
      <c r="O53" s="153" t="s">
        <v>112</v>
      </c>
      <c r="P53" s="153" t="s">
        <v>112</v>
      </c>
      <c r="Q53" s="153" t="s">
        <v>112</v>
      </c>
      <c r="R53" s="153" t="s">
        <v>112</v>
      </c>
      <c r="S53" s="153" t="s">
        <v>112</v>
      </c>
      <c r="T53" s="151"/>
    </row>
    <row r="54" spans="1:20" ht="70" customHeight="1" thickBot="1" x14ac:dyDescent="0.25">
      <c r="A54" s="17" t="s">
        <v>296</v>
      </c>
      <c r="B54" s="153" t="s">
        <v>112</v>
      </c>
      <c r="C54" s="153" t="s">
        <v>112</v>
      </c>
      <c r="D54" s="153" t="s">
        <v>112</v>
      </c>
      <c r="E54" s="153" t="s">
        <v>112</v>
      </c>
      <c r="F54" s="153" t="s">
        <v>112</v>
      </c>
      <c r="G54" s="153" t="s">
        <v>112</v>
      </c>
      <c r="H54" s="153" t="s">
        <v>112</v>
      </c>
      <c r="I54" s="153" t="s">
        <v>112</v>
      </c>
      <c r="J54" s="153" t="s">
        <v>112</v>
      </c>
      <c r="K54" s="153" t="s">
        <v>112</v>
      </c>
      <c r="L54" s="153" t="s">
        <v>112</v>
      </c>
      <c r="M54" s="153" t="s">
        <v>112</v>
      </c>
      <c r="N54" s="153" t="s">
        <v>112</v>
      </c>
      <c r="O54" s="153" t="s">
        <v>112</v>
      </c>
      <c r="P54" s="153" t="s">
        <v>112</v>
      </c>
      <c r="Q54" s="153" t="s">
        <v>112</v>
      </c>
      <c r="R54" s="153" t="s">
        <v>112</v>
      </c>
      <c r="S54" s="153" t="s">
        <v>112</v>
      </c>
      <c r="T54" s="151"/>
    </row>
    <row r="55" spans="1:20" ht="52" thickBot="1" x14ac:dyDescent="0.25">
      <c r="A55" s="17" t="s">
        <v>297</v>
      </c>
      <c r="B55" s="153" t="s">
        <v>112</v>
      </c>
      <c r="C55" s="153" t="s">
        <v>112</v>
      </c>
      <c r="D55" s="153" t="s">
        <v>112</v>
      </c>
      <c r="E55" s="153" t="s">
        <v>112</v>
      </c>
      <c r="F55" s="153" t="s">
        <v>112</v>
      </c>
      <c r="G55" s="153" t="s">
        <v>112</v>
      </c>
      <c r="H55" s="153" t="s">
        <v>112</v>
      </c>
      <c r="I55" s="153" t="s">
        <v>112</v>
      </c>
      <c r="J55" s="153" t="s">
        <v>112</v>
      </c>
      <c r="K55" s="153" t="s">
        <v>112</v>
      </c>
      <c r="L55" s="153" t="s">
        <v>112</v>
      </c>
      <c r="M55" s="153" t="s">
        <v>112</v>
      </c>
      <c r="N55" s="153" t="s">
        <v>112</v>
      </c>
      <c r="O55" s="153" t="s">
        <v>112</v>
      </c>
      <c r="P55" s="153" t="s">
        <v>112</v>
      </c>
      <c r="Q55" s="153" t="s">
        <v>112</v>
      </c>
      <c r="R55" s="153" t="s">
        <v>112</v>
      </c>
      <c r="S55" s="153" t="s">
        <v>112</v>
      </c>
      <c r="T55" s="151"/>
    </row>
    <row r="56" spans="1:20" ht="35" thickBot="1" x14ac:dyDescent="0.25">
      <c r="A56" s="17" t="s">
        <v>298</v>
      </c>
      <c r="B56" s="153" t="s">
        <v>112</v>
      </c>
      <c r="C56" s="153" t="s">
        <v>112</v>
      </c>
      <c r="D56" s="153" t="s">
        <v>112</v>
      </c>
      <c r="E56" s="153" t="s">
        <v>112</v>
      </c>
      <c r="F56" s="153" t="s">
        <v>112</v>
      </c>
      <c r="G56" s="153" t="s">
        <v>112</v>
      </c>
      <c r="H56" s="153" t="s">
        <v>112</v>
      </c>
      <c r="I56" s="153" t="s">
        <v>112</v>
      </c>
      <c r="J56" s="153" t="s">
        <v>112</v>
      </c>
      <c r="K56" s="153" t="s">
        <v>112</v>
      </c>
      <c r="L56" s="153" t="s">
        <v>112</v>
      </c>
      <c r="M56" s="153" t="s">
        <v>112</v>
      </c>
      <c r="N56" s="153" t="s">
        <v>112</v>
      </c>
      <c r="O56" s="153" t="s">
        <v>112</v>
      </c>
      <c r="P56" s="153" t="s">
        <v>112</v>
      </c>
      <c r="Q56" s="153" t="s">
        <v>112</v>
      </c>
      <c r="R56" s="153" t="s">
        <v>112</v>
      </c>
      <c r="S56" s="153" t="s">
        <v>112</v>
      </c>
      <c r="T56" s="151"/>
    </row>
    <row r="57" spans="1:20" ht="35" thickBot="1" x14ac:dyDescent="0.25">
      <c r="A57" s="17" t="s">
        <v>299</v>
      </c>
      <c r="B57" s="153" t="s">
        <v>112</v>
      </c>
      <c r="C57" s="153" t="s">
        <v>112</v>
      </c>
      <c r="D57" s="153" t="s">
        <v>112</v>
      </c>
      <c r="E57" s="153" t="s">
        <v>112</v>
      </c>
      <c r="F57" s="153" t="s">
        <v>112</v>
      </c>
      <c r="G57" s="153" t="s">
        <v>112</v>
      </c>
      <c r="H57" s="153" t="s">
        <v>112</v>
      </c>
      <c r="I57" s="153" t="s">
        <v>112</v>
      </c>
      <c r="J57" s="153" t="s">
        <v>112</v>
      </c>
      <c r="K57" s="153" t="s">
        <v>112</v>
      </c>
      <c r="L57" s="153" t="s">
        <v>112</v>
      </c>
      <c r="M57" s="153" t="s">
        <v>112</v>
      </c>
      <c r="N57" s="153" t="s">
        <v>112</v>
      </c>
      <c r="O57" s="153" t="s">
        <v>112</v>
      </c>
      <c r="P57" s="153" t="s">
        <v>112</v>
      </c>
      <c r="Q57" s="153" t="s">
        <v>112</v>
      </c>
      <c r="R57" s="153" t="s">
        <v>112</v>
      </c>
      <c r="S57" s="153" t="s">
        <v>112</v>
      </c>
      <c r="T57" s="151"/>
    </row>
    <row r="58" spans="1:20" ht="16" customHeight="1" thickBot="1" x14ac:dyDescent="0.25">
      <c r="A58" s="211"/>
      <c r="B58" s="210"/>
      <c r="C58" s="210"/>
      <c r="D58" s="210"/>
      <c r="E58" s="210"/>
      <c r="F58" s="210"/>
      <c r="G58" s="210"/>
      <c r="H58" s="210"/>
      <c r="I58" s="210"/>
      <c r="J58" s="210"/>
      <c r="K58" s="210"/>
      <c r="L58" s="210"/>
      <c r="M58" s="210"/>
      <c r="N58" s="210"/>
      <c r="O58" s="210"/>
      <c r="P58" s="210"/>
      <c r="Q58" s="210"/>
      <c r="R58" s="210"/>
      <c r="S58" s="210"/>
      <c r="T58" s="210"/>
    </row>
    <row r="59" spans="1:20" ht="16" customHeight="1" thickBot="1" x14ac:dyDescent="0.25">
      <c r="A59" s="209" t="s">
        <v>88</v>
      </c>
      <c r="B59" s="209"/>
      <c r="C59" s="209"/>
      <c r="D59" s="209"/>
      <c r="E59" s="209"/>
      <c r="F59" s="209"/>
      <c r="G59" s="209"/>
      <c r="H59" s="209"/>
      <c r="I59" s="209"/>
      <c r="J59" s="210"/>
      <c r="K59" s="210"/>
      <c r="L59" s="210"/>
      <c r="M59" s="210"/>
      <c r="N59" s="210"/>
      <c r="O59" s="210"/>
      <c r="P59" s="210"/>
      <c r="Q59" s="210"/>
      <c r="R59" s="210"/>
      <c r="S59" s="210"/>
      <c r="T59" s="210"/>
    </row>
    <row r="60" spans="1:20" ht="35" thickBot="1" x14ac:dyDescent="0.25">
      <c r="A60" s="17" t="s">
        <v>300</v>
      </c>
      <c r="B60" s="153" t="s">
        <v>112</v>
      </c>
      <c r="C60" s="153" t="s">
        <v>112</v>
      </c>
      <c r="D60" s="153" t="s">
        <v>112</v>
      </c>
      <c r="E60" s="153" t="s">
        <v>112</v>
      </c>
      <c r="F60" s="153" t="s">
        <v>112</v>
      </c>
      <c r="G60" s="153" t="s">
        <v>112</v>
      </c>
      <c r="H60" s="153" t="s">
        <v>112</v>
      </c>
      <c r="I60" s="153" t="s">
        <v>112</v>
      </c>
      <c r="J60" s="153" t="s">
        <v>112</v>
      </c>
      <c r="K60" s="153" t="s">
        <v>112</v>
      </c>
      <c r="L60" s="153" t="s">
        <v>112</v>
      </c>
      <c r="M60" s="153" t="s">
        <v>112</v>
      </c>
      <c r="N60" s="153" t="s">
        <v>112</v>
      </c>
      <c r="O60" s="153" t="s">
        <v>112</v>
      </c>
      <c r="P60" s="153" t="s">
        <v>112</v>
      </c>
      <c r="Q60" s="153" t="s">
        <v>112</v>
      </c>
      <c r="R60" s="153" t="s">
        <v>112</v>
      </c>
      <c r="S60" s="153" t="s">
        <v>112</v>
      </c>
      <c r="T60" s="151"/>
    </row>
    <row r="61" spans="1:20" ht="52" thickBot="1" x14ac:dyDescent="0.25">
      <c r="A61" s="17" t="s">
        <v>301</v>
      </c>
      <c r="B61" s="153" t="s">
        <v>112</v>
      </c>
      <c r="C61" s="153" t="s">
        <v>112</v>
      </c>
      <c r="D61" s="153" t="s">
        <v>112</v>
      </c>
      <c r="E61" s="153" t="s">
        <v>112</v>
      </c>
      <c r="F61" s="153" t="s">
        <v>112</v>
      </c>
      <c r="G61" s="153" t="s">
        <v>112</v>
      </c>
      <c r="H61" s="153" t="s">
        <v>112</v>
      </c>
      <c r="I61" s="153" t="s">
        <v>112</v>
      </c>
      <c r="J61" s="153" t="s">
        <v>112</v>
      </c>
      <c r="K61" s="153" t="s">
        <v>112</v>
      </c>
      <c r="L61" s="153" t="s">
        <v>112</v>
      </c>
      <c r="M61" s="153" t="s">
        <v>112</v>
      </c>
      <c r="N61" s="153" t="s">
        <v>112</v>
      </c>
      <c r="O61" s="153" t="s">
        <v>112</v>
      </c>
      <c r="P61" s="153" t="s">
        <v>112</v>
      </c>
      <c r="Q61" s="153" t="s">
        <v>112</v>
      </c>
      <c r="R61" s="153" t="s">
        <v>112</v>
      </c>
      <c r="S61" s="153" t="s">
        <v>112</v>
      </c>
      <c r="T61" s="151"/>
    </row>
    <row r="62" spans="1:20" ht="35" customHeight="1" thickBot="1" x14ac:dyDescent="0.25">
      <c r="A62" s="17" t="s">
        <v>302</v>
      </c>
      <c r="B62" s="153" t="s">
        <v>112</v>
      </c>
      <c r="C62" s="153" t="s">
        <v>112</v>
      </c>
      <c r="D62" s="153" t="s">
        <v>112</v>
      </c>
      <c r="E62" s="153" t="s">
        <v>112</v>
      </c>
      <c r="F62" s="153" t="s">
        <v>112</v>
      </c>
      <c r="G62" s="153" t="s">
        <v>112</v>
      </c>
      <c r="H62" s="153" t="s">
        <v>112</v>
      </c>
      <c r="I62" s="153" t="s">
        <v>112</v>
      </c>
      <c r="J62" s="153" t="s">
        <v>112</v>
      </c>
      <c r="K62" s="153" t="s">
        <v>112</v>
      </c>
      <c r="L62" s="153" t="s">
        <v>112</v>
      </c>
      <c r="M62" s="153" t="s">
        <v>112</v>
      </c>
      <c r="N62" s="153" t="s">
        <v>112</v>
      </c>
      <c r="O62" s="153" t="s">
        <v>112</v>
      </c>
      <c r="P62" s="153" t="s">
        <v>112</v>
      </c>
      <c r="Q62" s="153" t="s">
        <v>112</v>
      </c>
      <c r="R62" s="153" t="s">
        <v>112</v>
      </c>
      <c r="S62" s="153" t="s">
        <v>112</v>
      </c>
      <c r="T62" s="151"/>
    </row>
    <row r="63" spans="1:20" ht="16" customHeight="1" thickBot="1" x14ac:dyDescent="0.25">
      <c r="A63" s="17" t="s">
        <v>303</v>
      </c>
      <c r="B63" s="153" t="s">
        <v>112</v>
      </c>
      <c r="C63" s="153" t="s">
        <v>112</v>
      </c>
      <c r="D63" s="153" t="s">
        <v>112</v>
      </c>
      <c r="E63" s="153" t="s">
        <v>112</v>
      </c>
      <c r="F63" s="153" t="s">
        <v>112</v>
      </c>
      <c r="G63" s="153" t="s">
        <v>112</v>
      </c>
      <c r="H63" s="153" t="s">
        <v>112</v>
      </c>
      <c r="I63" s="153" t="s">
        <v>112</v>
      </c>
      <c r="J63" s="153" t="s">
        <v>112</v>
      </c>
      <c r="K63" s="153" t="s">
        <v>112</v>
      </c>
      <c r="L63" s="153" t="s">
        <v>112</v>
      </c>
      <c r="M63" s="153" t="s">
        <v>112</v>
      </c>
      <c r="N63" s="153" t="s">
        <v>112</v>
      </c>
      <c r="O63" s="153" t="s">
        <v>112</v>
      </c>
      <c r="P63" s="153" t="s">
        <v>112</v>
      </c>
      <c r="Q63" s="153" t="s">
        <v>112</v>
      </c>
      <c r="R63" s="153" t="s">
        <v>112</v>
      </c>
      <c r="S63" s="153" t="s">
        <v>112</v>
      </c>
      <c r="T63" s="151"/>
    </row>
    <row r="64" spans="1:20" ht="52" thickBot="1" x14ac:dyDescent="0.25">
      <c r="A64" s="17" t="s">
        <v>304</v>
      </c>
      <c r="B64" s="153" t="s">
        <v>112</v>
      </c>
      <c r="C64" s="153" t="s">
        <v>112</v>
      </c>
      <c r="D64" s="153" t="s">
        <v>112</v>
      </c>
      <c r="E64" s="153" t="s">
        <v>112</v>
      </c>
      <c r="F64" s="153" t="s">
        <v>112</v>
      </c>
      <c r="G64" s="153" t="s">
        <v>112</v>
      </c>
      <c r="H64" s="153" t="s">
        <v>112</v>
      </c>
      <c r="I64" s="153" t="s">
        <v>112</v>
      </c>
      <c r="J64" s="153" t="s">
        <v>112</v>
      </c>
      <c r="K64" s="153" t="s">
        <v>112</v>
      </c>
      <c r="L64" s="153" t="s">
        <v>112</v>
      </c>
      <c r="M64" s="153" t="s">
        <v>112</v>
      </c>
      <c r="N64" s="153" t="s">
        <v>112</v>
      </c>
      <c r="O64" s="153" t="s">
        <v>112</v>
      </c>
      <c r="P64" s="153" t="s">
        <v>112</v>
      </c>
      <c r="Q64" s="153" t="s">
        <v>112</v>
      </c>
      <c r="R64" s="153" t="s">
        <v>112</v>
      </c>
      <c r="S64" s="153" t="s">
        <v>112</v>
      </c>
      <c r="T64" s="151"/>
    </row>
    <row r="65" spans="1:20" ht="52" thickBot="1" x14ac:dyDescent="0.25">
      <c r="A65" s="17" t="s">
        <v>305</v>
      </c>
      <c r="B65" s="153" t="s">
        <v>112</v>
      </c>
      <c r="C65" s="153" t="s">
        <v>112</v>
      </c>
      <c r="D65" s="153" t="s">
        <v>112</v>
      </c>
      <c r="E65" s="153" t="s">
        <v>112</v>
      </c>
      <c r="F65" s="153" t="s">
        <v>112</v>
      </c>
      <c r="G65" s="153" t="s">
        <v>112</v>
      </c>
      <c r="H65" s="153" t="s">
        <v>112</v>
      </c>
      <c r="I65" s="153" t="s">
        <v>112</v>
      </c>
      <c r="J65" s="153" t="s">
        <v>112</v>
      </c>
      <c r="K65" s="153" t="s">
        <v>112</v>
      </c>
      <c r="L65" s="153" t="s">
        <v>112</v>
      </c>
      <c r="M65" s="153" t="s">
        <v>112</v>
      </c>
      <c r="N65" s="153" t="s">
        <v>112</v>
      </c>
      <c r="O65" s="153" t="s">
        <v>112</v>
      </c>
      <c r="P65" s="153" t="s">
        <v>112</v>
      </c>
      <c r="Q65" s="153" t="s">
        <v>112</v>
      </c>
      <c r="R65" s="153" t="s">
        <v>112</v>
      </c>
      <c r="S65" s="153" t="s">
        <v>112</v>
      </c>
      <c r="T65" s="151"/>
    </row>
    <row r="66" spans="1:20" ht="16" customHeight="1" thickBot="1" x14ac:dyDescent="0.25">
      <c r="A66" s="211"/>
      <c r="B66" s="210"/>
      <c r="C66" s="210"/>
      <c r="D66" s="210"/>
      <c r="E66" s="210"/>
      <c r="F66" s="210"/>
      <c r="G66" s="210"/>
      <c r="H66" s="210"/>
      <c r="I66" s="210"/>
      <c r="J66" s="210"/>
      <c r="K66" s="210"/>
      <c r="L66" s="210"/>
      <c r="M66" s="210"/>
      <c r="N66" s="210"/>
      <c r="O66" s="210"/>
      <c r="P66" s="210"/>
      <c r="Q66" s="210"/>
      <c r="R66" s="210"/>
      <c r="S66" s="210"/>
      <c r="T66" s="210"/>
    </row>
    <row r="67" spans="1:20" ht="16" customHeight="1" thickBot="1" x14ac:dyDescent="0.25">
      <c r="A67" s="214" t="s">
        <v>636</v>
      </c>
      <c r="B67" s="214"/>
      <c r="C67" s="214"/>
      <c r="D67" s="214"/>
      <c r="E67" s="214"/>
      <c r="F67" s="214"/>
      <c r="G67" s="214"/>
      <c r="H67" s="214"/>
      <c r="I67" s="214"/>
      <c r="J67" s="210"/>
      <c r="K67" s="210"/>
      <c r="L67" s="210"/>
      <c r="M67" s="210"/>
      <c r="N67" s="210"/>
      <c r="O67" s="210"/>
      <c r="P67" s="210"/>
      <c r="Q67" s="210"/>
      <c r="R67" s="210"/>
      <c r="S67" s="210"/>
      <c r="T67" s="210"/>
    </row>
    <row r="68" spans="1:20" ht="16" customHeight="1" thickBot="1" x14ac:dyDescent="0.25">
      <c r="A68" s="58"/>
      <c r="B68" s="153" t="s">
        <v>112</v>
      </c>
      <c r="C68" s="153" t="s">
        <v>112</v>
      </c>
      <c r="D68" s="153" t="s">
        <v>112</v>
      </c>
      <c r="E68" s="153" t="s">
        <v>112</v>
      </c>
      <c r="F68" s="153" t="s">
        <v>112</v>
      </c>
      <c r="G68" s="153" t="s">
        <v>112</v>
      </c>
      <c r="H68" s="153" t="s">
        <v>112</v>
      </c>
      <c r="I68" s="153" t="s">
        <v>112</v>
      </c>
      <c r="J68" s="153" t="s">
        <v>112</v>
      </c>
      <c r="K68" s="153" t="s">
        <v>112</v>
      </c>
      <c r="L68" s="153" t="s">
        <v>112</v>
      </c>
      <c r="M68" s="153" t="s">
        <v>112</v>
      </c>
      <c r="N68" s="153" t="s">
        <v>112</v>
      </c>
      <c r="O68" s="153" t="s">
        <v>112</v>
      </c>
      <c r="P68" s="153" t="s">
        <v>112</v>
      </c>
      <c r="Q68" s="153" t="s">
        <v>112</v>
      </c>
      <c r="R68" s="153" t="s">
        <v>112</v>
      </c>
      <c r="S68" s="153" t="s">
        <v>112</v>
      </c>
      <c r="T68" s="151"/>
    </row>
    <row r="69" spans="1:20" ht="16" customHeight="1" thickBot="1" x14ac:dyDescent="0.25">
      <c r="A69" s="58"/>
      <c r="B69" s="153" t="s">
        <v>112</v>
      </c>
      <c r="C69" s="153" t="s">
        <v>112</v>
      </c>
      <c r="D69" s="153" t="s">
        <v>112</v>
      </c>
      <c r="E69" s="153" t="s">
        <v>112</v>
      </c>
      <c r="F69" s="153" t="s">
        <v>112</v>
      </c>
      <c r="G69" s="153" t="s">
        <v>112</v>
      </c>
      <c r="H69" s="153" t="s">
        <v>112</v>
      </c>
      <c r="I69" s="153" t="s">
        <v>112</v>
      </c>
      <c r="J69" s="153" t="s">
        <v>112</v>
      </c>
      <c r="K69" s="153" t="s">
        <v>112</v>
      </c>
      <c r="L69" s="153" t="s">
        <v>112</v>
      </c>
      <c r="M69" s="153" t="s">
        <v>112</v>
      </c>
      <c r="N69" s="153" t="s">
        <v>112</v>
      </c>
      <c r="O69" s="153" t="s">
        <v>112</v>
      </c>
      <c r="P69" s="153" t="s">
        <v>112</v>
      </c>
      <c r="Q69" s="153" t="s">
        <v>112</v>
      </c>
      <c r="R69" s="153" t="s">
        <v>112</v>
      </c>
      <c r="S69" s="153" t="s">
        <v>112</v>
      </c>
      <c r="T69" s="151"/>
    </row>
    <row r="70" spans="1:20" ht="16" customHeight="1" thickBot="1" x14ac:dyDescent="0.25">
      <c r="A70" s="58"/>
      <c r="B70" s="153" t="s">
        <v>112</v>
      </c>
      <c r="C70" s="153" t="s">
        <v>112</v>
      </c>
      <c r="D70" s="153" t="s">
        <v>112</v>
      </c>
      <c r="E70" s="153" t="s">
        <v>112</v>
      </c>
      <c r="F70" s="153" t="s">
        <v>112</v>
      </c>
      <c r="G70" s="153" t="s">
        <v>112</v>
      </c>
      <c r="H70" s="153" t="s">
        <v>112</v>
      </c>
      <c r="I70" s="153" t="s">
        <v>112</v>
      </c>
      <c r="J70" s="153" t="s">
        <v>112</v>
      </c>
      <c r="K70" s="153" t="s">
        <v>112</v>
      </c>
      <c r="L70" s="153" t="s">
        <v>112</v>
      </c>
      <c r="M70" s="153" t="s">
        <v>112</v>
      </c>
      <c r="N70" s="153" t="s">
        <v>112</v>
      </c>
      <c r="O70" s="153" t="s">
        <v>112</v>
      </c>
      <c r="P70" s="153" t="s">
        <v>112</v>
      </c>
      <c r="Q70" s="153" t="s">
        <v>112</v>
      </c>
      <c r="R70" s="153" t="s">
        <v>112</v>
      </c>
      <c r="S70" s="153" t="s">
        <v>112</v>
      </c>
      <c r="T70" s="151"/>
    </row>
    <row r="71" spans="1:20" ht="35" customHeight="1" thickBot="1" x14ac:dyDescent="0.25">
      <c r="A71" s="158" t="s">
        <v>539</v>
      </c>
      <c r="B71" s="153"/>
      <c r="C71" s="153"/>
      <c r="D71" s="153"/>
      <c r="E71" s="153"/>
      <c r="F71" s="153"/>
      <c r="G71" s="153"/>
      <c r="H71" s="153"/>
      <c r="I71" s="153"/>
      <c r="J71" s="153"/>
      <c r="K71" s="153"/>
      <c r="L71" s="153"/>
      <c r="M71" s="153"/>
      <c r="N71" s="153"/>
      <c r="O71" s="153"/>
      <c r="P71" s="153"/>
      <c r="Q71" s="153"/>
      <c r="R71" s="153"/>
      <c r="S71" s="153"/>
      <c r="T71" s="151"/>
    </row>
    <row r="72" spans="1:20" ht="16" customHeight="1" thickBot="1" x14ac:dyDescent="0.25">
      <c r="A72" s="211"/>
      <c r="B72" s="210"/>
      <c r="C72" s="210"/>
      <c r="D72" s="210"/>
      <c r="E72" s="210"/>
      <c r="F72" s="210"/>
      <c r="G72" s="210"/>
      <c r="H72" s="210"/>
      <c r="I72" s="210"/>
      <c r="J72" s="210"/>
      <c r="K72" s="210"/>
      <c r="L72" s="210"/>
      <c r="M72" s="210"/>
      <c r="N72" s="210"/>
      <c r="O72" s="210"/>
      <c r="P72" s="210"/>
      <c r="Q72" s="210"/>
      <c r="R72" s="210"/>
      <c r="S72" s="210"/>
      <c r="T72" s="210"/>
    </row>
    <row r="73" spans="1:20" ht="16" customHeight="1" thickBot="1" x14ac:dyDescent="0.25">
      <c r="A73" s="217"/>
      <c r="B73" s="204"/>
      <c r="C73" s="204"/>
      <c r="D73" s="204"/>
      <c r="E73" s="204"/>
      <c r="F73" s="204"/>
      <c r="G73" s="204"/>
      <c r="H73" s="204"/>
      <c r="I73" s="204"/>
      <c r="J73" s="204"/>
      <c r="K73" s="204"/>
      <c r="L73" s="204"/>
      <c r="M73" s="204"/>
      <c r="N73" s="204"/>
      <c r="O73" s="204"/>
      <c r="P73" s="204"/>
      <c r="Q73" s="204"/>
      <c r="R73" s="204"/>
      <c r="S73" s="204"/>
      <c r="T73" s="204"/>
    </row>
    <row r="74" spans="1:20" ht="16" customHeight="1" thickBot="1" x14ac:dyDescent="0.25">
      <c r="A74" s="146" t="s">
        <v>106</v>
      </c>
      <c r="B74" s="154">
        <f t="shared" ref="B74:S74" si="1">B20</f>
        <v>45689</v>
      </c>
      <c r="C74" s="154">
        <f t="shared" si="1"/>
        <v>45717</v>
      </c>
      <c r="D74" s="154">
        <f t="shared" si="1"/>
        <v>45748</v>
      </c>
      <c r="E74" s="154">
        <f t="shared" si="1"/>
        <v>45778</v>
      </c>
      <c r="F74" s="154">
        <f t="shared" si="1"/>
        <v>45809</v>
      </c>
      <c r="G74" s="154">
        <f t="shared" si="1"/>
        <v>45839</v>
      </c>
      <c r="H74" s="154">
        <f t="shared" si="1"/>
        <v>45870</v>
      </c>
      <c r="I74" s="154">
        <f t="shared" si="1"/>
        <v>45901</v>
      </c>
      <c r="J74" s="154">
        <f t="shared" si="1"/>
        <v>45931</v>
      </c>
      <c r="K74" s="154">
        <f t="shared" si="1"/>
        <v>45962</v>
      </c>
      <c r="L74" s="154">
        <f t="shared" si="1"/>
        <v>45992</v>
      </c>
      <c r="M74" s="154">
        <f t="shared" si="1"/>
        <v>46023</v>
      </c>
      <c r="N74" s="154">
        <f t="shared" si="1"/>
        <v>46054</v>
      </c>
      <c r="O74" s="154">
        <f t="shared" si="1"/>
        <v>46082</v>
      </c>
      <c r="P74" s="154">
        <f t="shared" si="1"/>
        <v>46113</v>
      </c>
      <c r="Q74" s="154">
        <f t="shared" si="1"/>
        <v>46143</v>
      </c>
      <c r="R74" s="154">
        <f t="shared" si="1"/>
        <v>46174</v>
      </c>
      <c r="S74" s="154">
        <f t="shared" si="1"/>
        <v>46204</v>
      </c>
      <c r="T74" s="155" t="s">
        <v>168</v>
      </c>
    </row>
    <row r="75" spans="1:20" ht="16" customHeight="1" thickBot="1" x14ac:dyDescent="0.25">
      <c r="A75" s="17" t="s">
        <v>113</v>
      </c>
      <c r="B75" s="17">
        <f>COUNTIF(B$25:B$71,NYS)</f>
        <v>39</v>
      </c>
      <c r="C75" s="17">
        <f t="shared" ref="C75:S75" si="2">COUNTIF(C25:C71,NYS)</f>
        <v>39</v>
      </c>
      <c r="D75" s="17">
        <f t="shared" si="2"/>
        <v>39</v>
      </c>
      <c r="E75" s="17">
        <f t="shared" si="2"/>
        <v>39</v>
      </c>
      <c r="F75" s="17">
        <f t="shared" si="2"/>
        <v>39</v>
      </c>
      <c r="G75" s="17">
        <f t="shared" si="2"/>
        <v>39</v>
      </c>
      <c r="H75" s="17">
        <f t="shared" si="2"/>
        <v>39</v>
      </c>
      <c r="I75" s="17">
        <f t="shared" si="2"/>
        <v>39</v>
      </c>
      <c r="J75" s="17">
        <f t="shared" si="2"/>
        <v>39</v>
      </c>
      <c r="K75" s="17">
        <f t="shared" si="2"/>
        <v>39</v>
      </c>
      <c r="L75" s="17">
        <f t="shared" si="2"/>
        <v>39</v>
      </c>
      <c r="M75" s="17">
        <f t="shared" si="2"/>
        <v>39</v>
      </c>
      <c r="N75" s="17">
        <f t="shared" si="2"/>
        <v>39</v>
      </c>
      <c r="O75" s="17">
        <f t="shared" si="2"/>
        <v>39</v>
      </c>
      <c r="P75" s="17">
        <f t="shared" si="2"/>
        <v>39</v>
      </c>
      <c r="Q75" s="17">
        <f t="shared" si="2"/>
        <v>39</v>
      </c>
      <c r="R75" s="17">
        <f t="shared" si="2"/>
        <v>39</v>
      </c>
      <c r="S75" s="17">
        <f t="shared" si="2"/>
        <v>39</v>
      </c>
      <c r="T75" s="151"/>
    </row>
    <row r="76" spans="1:20" ht="16" customHeight="1" thickBot="1" x14ac:dyDescent="0.25">
      <c r="A76" s="17" t="s">
        <v>103</v>
      </c>
      <c r="B76" s="17">
        <f t="shared" ref="B76:S76" si="3">COUNTIF(B$25:B$71,IP)</f>
        <v>0</v>
      </c>
      <c r="C76" s="17">
        <f t="shared" si="3"/>
        <v>0</v>
      </c>
      <c r="D76" s="17">
        <f t="shared" si="3"/>
        <v>0</v>
      </c>
      <c r="E76" s="17">
        <f t="shared" si="3"/>
        <v>0</v>
      </c>
      <c r="F76" s="17">
        <f t="shared" si="3"/>
        <v>0</v>
      </c>
      <c r="G76" s="17">
        <f t="shared" si="3"/>
        <v>0</v>
      </c>
      <c r="H76" s="17">
        <f t="shared" si="3"/>
        <v>0</v>
      </c>
      <c r="I76" s="17">
        <f t="shared" si="3"/>
        <v>0</v>
      </c>
      <c r="J76" s="17">
        <f t="shared" si="3"/>
        <v>0</v>
      </c>
      <c r="K76" s="17">
        <f t="shared" si="3"/>
        <v>0</v>
      </c>
      <c r="L76" s="17">
        <f t="shared" si="3"/>
        <v>0</v>
      </c>
      <c r="M76" s="17">
        <f t="shared" si="3"/>
        <v>0</v>
      </c>
      <c r="N76" s="17">
        <f t="shared" si="3"/>
        <v>0</v>
      </c>
      <c r="O76" s="17">
        <f t="shared" si="3"/>
        <v>0</v>
      </c>
      <c r="P76" s="17">
        <f t="shared" si="3"/>
        <v>0</v>
      </c>
      <c r="Q76" s="17">
        <f t="shared" si="3"/>
        <v>0</v>
      </c>
      <c r="R76" s="17">
        <f t="shared" si="3"/>
        <v>0</v>
      </c>
      <c r="S76" s="17">
        <f t="shared" si="3"/>
        <v>0</v>
      </c>
      <c r="T76" s="151"/>
    </row>
    <row r="77" spans="1:20" ht="16" customHeight="1" thickBot="1" x14ac:dyDescent="0.25">
      <c r="A77" s="17" t="s">
        <v>104</v>
      </c>
      <c r="B77" s="17">
        <f t="shared" ref="B77:S77" si="4">COUNTIF(B$25:B$71,CO)</f>
        <v>0</v>
      </c>
      <c r="C77" s="17">
        <f t="shared" si="4"/>
        <v>0</v>
      </c>
      <c r="D77" s="17">
        <f t="shared" si="4"/>
        <v>0</v>
      </c>
      <c r="E77" s="17">
        <f t="shared" si="4"/>
        <v>0</v>
      </c>
      <c r="F77" s="17">
        <f t="shared" si="4"/>
        <v>0</v>
      </c>
      <c r="G77" s="17">
        <f t="shared" si="4"/>
        <v>0</v>
      </c>
      <c r="H77" s="17">
        <f t="shared" si="4"/>
        <v>0</v>
      </c>
      <c r="I77" s="17">
        <f t="shared" si="4"/>
        <v>0</v>
      </c>
      <c r="J77" s="17">
        <f t="shared" si="4"/>
        <v>0</v>
      </c>
      <c r="K77" s="17">
        <f t="shared" si="4"/>
        <v>0</v>
      </c>
      <c r="L77" s="17">
        <f t="shared" si="4"/>
        <v>0</v>
      </c>
      <c r="M77" s="17">
        <f t="shared" si="4"/>
        <v>0</v>
      </c>
      <c r="N77" s="17">
        <f t="shared" si="4"/>
        <v>0</v>
      </c>
      <c r="O77" s="17">
        <f t="shared" si="4"/>
        <v>0</v>
      </c>
      <c r="P77" s="17">
        <f t="shared" si="4"/>
        <v>0</v>
      </c>
      <c r="Q77" s="17">
        <f t="shared" si="4"/>
        <v>0</v>
      </c>
      <c r="R77" s="17">
        <f t="shared" si="4"/>
        <v>0</v>
      </c>
      <c r="S77" s="17">
        <f t="shared" si="4"/>
        <v>0</v>
      </c>
      <c r="T77" s="151"/>
    </row>
    <row r="78" spans="1:20" ht="16" customHeight="1" thickBot="1" x14ac:dyDescent="0.25">
      <c r="A78" s="17" t="s">
        <v>145</v>
      </c>
      <c r="B78" s="17">
        <f t="shared" ref="B78:S78" si="5">COUNTIF(B$25:B$71,INT)</f>
        <v>0</v>
      </c>
      <c r="C78" s="17">
        <f t="shared" si="5"/>
        <v>0</v>
      </c>
      <c r="D78" s="17">
        <f t="shared" si="5"/>
        <v>0</v>
      </c>
      <c r="E78" s="17">
        <f t="shared" si="5"/>
        <v>0</v>
      </c>
      <c r="F78" s="17">
        <f t="shared" si="5"/>
        <v>0</v>
      </c>
      <c r="G78" s="17">
        <f t="shared" si="5"/>
        <v>0</v>
      </c>
      <c r="H78" s="17">
        <f t="shared" si="5"/>
        <v>0</v>
      </c>
      <c r="I78" s="17">
        <f t="shared" si="5"/>
        <v>0</v>
      </c>
      <c r="J78" s="17">
        <f t="shared" si="5"/>
        <v>0</v>
      </c>
      <c r="K78" s="17">
        <f t="shared" si="5"/>
        <v>0</v>
      </c>
      <c r="L78" s="17">
        <f t="shared" si="5"/>
        <v>0</v>
      </c>
      <c r="M78" s="17">
        <f t="shared" si="5"/>
        <v>0</v>
      </c>
      <c r="N78" s="17">
        <f t="shared" si="5"/>
        <v>0</v>
      </c>
      <c r="O78" s="17">
        <f t="shared" si="5"/>
        <v>0</v>
      </c>
      <c r="P78" s="17">
        <f t="shared" si="5"/>
        <v>0</v>
      </c>
      <c r="Q78" s="17">
        <f t="shared" si="5"/>
        <v>0</v>
      </c>
      <c r="R78" s="17">
        <f t="shared" si="5"/>
        <v>0</v>
      </c>
      <c r="S78" s="17">
        <f t="shared" si="5"/>
        <v>0</v>
      </c>
      <c r="T78" s="151"/>
    </row>
    <row r="79" spans="1:20" ht="16" customHeight="1" thickBot="1" x14ac:dyDescent="0.25">
      <c r="A79" s="17" t="s">
        <v>8</v>
      </c>
      <c r="B79" s="17">
        <f t="shared" ref="B79:S79" si="6">COUNTIF(B$25:B$71,NA)</f>
        <v>0</v>
      </c>
      <c r="C79" s="17">
        <f t="shared" si="6"/>
        <v>0</v>
      </c>
      <c r="D79" s="17">
        <f t="shared" si="6"/>
        <v>0</v>
      </c>
      <c r="E79" s="17">
        <f t="shared" si="6"/>
        <v>0</v>
      </c>
      <c r="F79" s="17">
        <f t="shared" si="6"/>
        <v>0</v>
      </c>
      <c r="G79" s="17">
        <f t="shared" si="6"/>
        <v>0</v>
      </c>
      <c r="H79" s="17">
        <f t="shared" si="6"/>
        <v>0</v>
      </c>
      <c r="I79" s="17">
        <f t="shared" si="6"/>
        <v>0</v>
      </c>
      <c r="J79" s="17">
        <f t="shared" si="6"/>
        <v>0</v>
      </c>
      <c r="K79" s="17">
        <f t="shared" si="6"/>
        <v>0</v>
      </c>
      <c r="L79" s="17">
        <f t="shared" si="6"/>
        <v>0</v>
      </c>
      <c r="M79" s="17">
        <f t="shared" si="6"/>
        <v>0</v>
      </c>
      <c r="N79" s="17">
        <f t="shared" si="6"/>
        <v>0</v>
      </c>
      <c r="O79" s="17">
        <f t="shared" si="6"/>
        <v>0</v>
      </c>
      <c r="P79" s="17">
        <f t="shared" si="6"/>
        <v>0</v>
      </c>
      <c r="Q79" s="17">
        <f t="shared" si="6"/>
        <v>0</v>
      </c>
      <c r="R79" s="17">
        <f t="shared" si="6"/>
        <v>0</v>
      </c>
      <c r="S79" s="17">
        <f t="shared" si="6"/>
        <v>0</v>
      </c>
      <c r="T79" s="151"/>
    </row>
    <row r="80" spans="1:20" ht="16" customHeight="1" thickBot="1" x14ac:dyDescent="0.25">
      <c r="A80" s="156" t="s">
        <v>105</v>
      </c>
      <c r="B80" s="156">
        <f>SUM(B75:B79)</f>
        <v>39</v>
      </c>
      <c r="C80" s="156">
        <f t="shared" ref="C80:Q80" si="7">SUM(C75:C79)</f>
        <v>39</v>
      </c>
      <c r="D80" s="156">
        <f t="shared" si="7"/>
        <v>39</v>
      </c>
      <c r="E80" s="156">
        <f t="shared" si="7"/>
        <v>39</v>
      </c>
      <c r="F80" s="156">
        <f t="shared" si="7"/>
        <v>39</v>
      </c>
      <c r="G80" s="156">
        <f t="shared" si="7"/>
        <v>39</v>
      </c>
      <c r="H80" s="156">
        <f t="shared" si="7"/>
        <v>39</v>
      </c>
      <c r="I80" s="156">
        <f t="shared" si="7"/>
        <v>39</v>
      </c>
      <c r="J80" s="156">
        <f t="shared" si="7"/>
        <v>39</v>
      </c>
      <c r="K80" s="156">
        <f t="shared" si="7"/>
        <v>39</v>
      </c>
      <c r="L80" s="156">
        <f t="shared" ref="L80:O80" si="8">SUM(L75:L79)</f>
        <v>39</v>
      </c>
      <c r="M80" s="156">
        <f t="shared" si="8"/>
        <v>39</v>
      </c>
      <c r="N80" s="156">
        <f t="shared" si="8"/>
        <v>39</v>
      </c>
      <c r="O80" s="156">
        <f t="shared" si="8"/>
        <v>39</v>
      </c>
      <c r="P80" s="156">
        <f t="shared" si="7"/>
        <v>39</v>
      </c>
      <c r="Q80" s="156">
        <f t="shared" si="7"/>
        <v>39</v>
      </c>
      <c r="R80" s="156">
        <f t="shared" ref="R80:S80" si="9">SUM(R75:R79)</f>
        <v>39</v>
      </c>
      <c r="S80" s="156">
        <f t="shared" si="9"/>
        <v>39</v>
      </c>
      <c r="T80" s="151"/>
    </row>
    <row r="81" spans="1:20" ht="16" customHeight="1" thickBot="1" x14ac:dyDescent="0.25">
      <c r="A81" s="156" t="s">
        <v>111</v>
      </c>
      <c r="B81" s="157">
        <f>B77/B80</f>
        <v>0</v>
      </c>
      <c r="C81" s="157">
        <f t="shared" ref="C81:Q81" si="10">C77/C80</f>
        <v>0</v>
      </c>
      <c r="D81" s="157">
        <f t="shared" si="10"/>
        <v>0</v>
      </c>
      <c r="E81" s="157">
        <f t="shared" si="10"/>
        <v>0</v>
      </c>
      <c r="F81" s="157">
        <f t="shared" si="10"/>
        <v>0</v>
      </c>
      <c r="G81" s="157">
        <f t="shared" si="10"/>
        <v>0</v>
      </c>
      <c r="H81" s="157">
        <f t="shared" si="10"/>
        <v>0</v>
      </c>
      <c r="I81" s="157">
        <f t="shared" si="10"/>
        <v>0</v>
      </c>
      <c r="J81" s="157">
        <f t="shared" si="10"/>
        <v>0</v>
      </c>
      <c r="K81" s="157">
        <f t="shared" si="10"/>
        <v>0</v>
      </c>
      <c r="L81" s="157">
        <f t="shared" ref="L81:O81" si="11">L77/L80</f>
        <v>0</v>
      </c>
      <c r="M81" s="157">
        <f t="shared" si="11"/>
        <v>0</v>
      </c>
      <c r="N81" s="157">
        <f t="shared" si="11"/>
        <v>0</v>
      </c>
      <c r="O81" s="157">
        <f t="shared" si="11"/>
        <v>0</v>
      </c>
      <c r="P81" s="157">
        <f t="shared" si="10"/>
        <v>0</v>
      </c>
      <c r="Q81" s="157">
        <f t="shared" si="10"/>
        <v>0</v>
      </c>
      <c r="R81" s="157">
        <f t="shared" ref="R81:S81" si="12">R77/R80</f>
        <v>0</v>
      </c>
      <c r="S81" s="157">
        <f t="shared" si="12"/>
        <v>0</v>
      </c>
      <c r="T81" s="151"/>
    </row>
    <row r="82" spans="1:20" ht="16" customHeight="1" x14ac:dyDescent="0.2">
      <c r="A82" s="217" t="s">
        <v>115</v>
      </c>
      <c r="B82" s="217"/>
      <c r="C82" s="217"/>
      <c r="D82" s="217"/>
      <c r="E82" s="217"/>
      <c r="F82" s="217"/>
      <c r="G82" s="217"/>
      <c r="H82" s="217"/>
      <c r="I82" s="217"/>
      <c r="J82" s="217"/>
      <c r="K82" s="217"/>
      <c r="L82" s="217"/>
      <c r="M82" s="217"/>
      <c r="N82" s="217"/>
      <c r="O82" s="217"/>
      <c r="P82" s="217"/>
      <c r="Q82" s="217"/>
      <c r="R82" s="217"/>
      <c r="S82" s="217"/>
      <c r="T82" s="217"/>
    </row>
    <row r="83" spans="1:20" ht="16" customHeight="1" thickBot="1" x14ac:dyDescent="0.25">
      <c r="A83" s="215"/>
      <c r="B83" s="215"/>
      <c r="C83" s="215"/>
      <c r="D83" s="215"/>
      <c r="E83" s="215"/>
      <c r="F83" s="215"/>
      <c r="G83" s="215"/>
      <c r="H83" s="215"/>
      <c r="I83" s="215"/>
      <c r="J83" s="215"/>
      <c r="K83" s="215"/>
      <c r="L83" s="215"/>
      <c r="M83" s="215"/>
      <c r="N83" s="215"/>
      <c r="O83" s="215"/>
      <c r="P83" s="215"/>
      <c r="Q83" s="215"/>
      <c r="R83" s="215"/>
      <c r="S83" s="215"/>
      <c r="T83" s="215"/>
    </row>
    <row r="84" spans="1:20" ht="16" customHeight="1" thickBot="1" x14ac:dyDescent="0.25">
      <c r="A84" s="209" t="s">
        <v>167</v>
      </c>
      <c r="B84" s="209"/>
      <c r="C84" s="209"/>
      <c r="D84" s="209"/>
      <c r="E84" s="209"/>
      <c r="F84" s="209"/>
      <c r="G84" s="209"/>
      <c r="H84" s="209"/>
      <c r="I84" s="209"/>
      <c r="J84" s="210"/>
      <c r="K84" s="210"/>
      <c r="L84" s="210"/>
      <c r="M84" s="210"/>
      <c r="N84" s="210"/>
      <c r="O84" s="210"/>
      <c r="P84" s="210"/>
      <c r="Q84" s="210"/>
      <c r="R84" s="210"/>
      <c r="S84" s="210"/>
      <c r="T84" s="210"/>
    </row>
    <row r="85" spans="1:20" ht="16" customHeight="1" thickBot="1" x14ac:dyDescent="0.25">
      <c r="A85" s="218" t="s">
        <v>306</v>
      </c>
      <c r="B85" s="218"/>
      <c r="C85" s="218"/>
      <c r="D85" s="218"/>
      <c r="E85" s="218"/>
      <c r="F85" s="218"/>
      <c r="G85" s="218"/>
      <c r="H85" s="218"/>
      <c r="I85" s="218"/>
      <c r="J85" s="218"/>
      <c r="K85" s="218"/>
      <c r="L85" s="218"/>
      <c r="M85" s="218"/>
      <c r="N85" s="218"/>
      <c r="O85" s="218"/>
      <c r="P85" s="218"/>
      <c r="Q85" s="218"/>
      <c r="R85" s="218"/>
      <c r="S85" s="218"/>
      <c r="T85" s="151"/>
    </row>
    <row r="86" spans="1:20" ht="16" customHeight="1" thickBot="1" x14ac:dyDescent="0.25">
      <c r="A86" s="218" t="s">
        <v>307</v>
      </c>
      <c r="B86" s="218"/>
      <c r="C86" s="218"/>
      <c r="D86" s="218"/>
      <c r="E86" s="218"/>
      <c r="F86" s="218"/>
      <c r="G86" s="218"/>
      <c r="H86" s="218"/>
      <c r="I86" s="218"/>
      <c r="J86" s="218"/>
      <c r="K86" s="218"/>
      <c r="L86" s="218"/>
      <c r="M86" s="218"/>
      <c r="N86" s="218"/>
      <c r="O86" s="218"/>
      <c r="P86" s="218"/>
      <c r="Q86" s="218"/>
      <c r="R86" s="218"/>
      <c r="S86" s="218"/>
      <c r="T86" s="151"/>
    </row>
    <row r="87" spans="1:20" ht="16" customHeight="1" thickBot="1" x14ac:dyDescent="0.25">
      <c r="A87" s="218" t="s">
        <v>308</v>
      </c>
      <c r="B87" s="218"/>
      <c r="C87" s="218"/>
      <c r="D87" s="218"/>
      <c r="E87" s="218"/>
      <c r="F87" s="218"/>
      <c r="G87" s="218"/>
      <c r="H87" s="218"/>
      <c r="I87" s="218"/>
      <c r="J87" s="218"/>
      <c r="K87" s="218"/>
      <c r="L87" s="218"/>
      <c r="M87" s="218"/>
      <c r="N87" s="218"/>
      <c r="O87" s="218"/>
      <c r="P87" s="218"/>
      <c r="Q87" s="218"/>
      <c r="R87" s="218"/>
      <c r="S87" s="218"/>
      <c r="T87" s="151"/>
    </row>
    <row r="88" spans="1:20" ht="16" customHeight="1" thickBot="1" x14ac:dyDescent="0.25">
      <c r="A88" s="218" t="s">
        <v>309</v>
      </c>
      <c r="B88" s="218"/>
      <c r="C88" s="218"/>
      <c r="D88" s="218"/>
      <c r="E88" s="218"/>
      <c r="F88" s="218"/>
      <c r="G88" s="218"/>
      <c r="H88" s="218"/>
      <c r="I88" s="218"/>
      <c r="J88" s="218"/>
      <c r="K88" s="218"/>
      <c r="L88" s="218"/>
      <c r="M88" s="218"/>
      <c r="N88" s="218"/>
      <c r="O88" s="218"/>
      <c r="P88" s="218"/>
      <c r="Q88" s="218"/>
      <c r="R88" s="218"/>
      <c r="S88" s="218"/>
      <c r="T88" s="151"/>
    </row>
    <row r="89" spans="1:20" ht="16" customHeight="1" thickBot="1" x14ac:dyDescent="0.25">
      <c r="A89" s="218" t="s">
        <v>310</v>
      </c>
      <c r="B89" s="218"/>
      <c r="C89" s="218"/>
      <c r="D89" s="218"/>
      <c r="E89" s="218"/>
      <c r="F89" s="218"/>
      <c r="G89" s="218"/>
      <c r="H89" s="218"/>
      <c r="I89" s="218"/>
      <c r="J89" s="218"/>
      <c r="K89" s="218"/>
      <c r="L89" s="218"/>
      <c r="M89" s="218"/>
      <c r="N89" s="218"/>
      <c r="O89" s="218"/>
      <c r="P89" s="218"/>
      <c r="Q89" s="218"/>
      <c r="R89" s="218"/>
      <c r="S89" s="218"/>
      <c r="T89" s="151"/>
    </row>
    <row r="90" spans="1:20" ht="16" customHeight="1" thickBot="1" x14ac:dyDescent="0.25">
      <c r="A90" s="218" t="s">
        <v>311</v>
      </c>
      <c r="B90" s="218"/>
      <c r="C90" s="218"/>
      <c r="D90" s="218"/>
      <c r="E90" s="218"/>
      <c r="F90" s="218"/>
      <c r="G90" s="218"/>
      <c r="H90" s="218"/>
      <c r="I90" s="218"/>
      <c r="J90" s="218"/>
      <c r="K90" s="218"/>
      <c r="L90" s="218"/>
      <c r="M90" s="218"/>
      <c r="N90" s="218"/>
      <c r="O90" s="218"/>
      <c r="P90" s="218"/>
      <c r="Q90" s="218"/>
      <c r="R90" s="218"/>
      <c r="S90" s="218"/>
      <c r="T90" s="151"/>
    </row>
    <row r="91" spans="1:20" ht="35" customHeight="1" thickBot="1" x14ac:dyDescent="0.25">
      <c r="A91" s="158" t="s">
        <v>539</v>
      </c>
      <c r="B91" s="216"/>
      <c r="C91" s="210"/>
      <c r="D91" s="210"/>
      <c r="E91" s="210"/>
      <c r="F91" s="210"/>
      <c r="G91" s="210"/>
      <c r="H91" s="210"/>
      <c r="I91" s="210"/>
      <c r="J91" s="210"/>
      <c r="K91" s="210"/>
      <c r="L91" s="210"/>
      <c r="M91" s="210"/>
      <c r="N91" s="210"/>
      <c r="O91" s="210"/>
      <c r="P91" s="210"/>
      <c r="Q91" s="210"/>
      <c r="R91" s="210"/>
      <c r="S91" s="210"/>
      <c r="T91" s="151"/>
    </row>
    <row r="92" spans="1:20" ht="16" customHeight="1" thickBot="1" x14ac:dyDescent="0.25">
      <c r="A92" s="211"/>
      <c r="B92" s="210"/>
      <c r="C92" s="210"/>
      <c r="D92" s="210"/>
      <c r="E92" s="210"/>
      <c r="F92" s="210"/>
      <c r="G92" s="210"/>
      <c r="H92" s="210"/>
      <c r="I92" s="210"/>
      <c r="J92" s="210"/>
      <c r="K92" s="210"/>
      <c r="L92" s="210"/>
      <c r="M92" s="210"/>
      <c r="N92" s="210"/>
      <c r="O92" s="210"/>
      <c r="P92" s="210"/>
      <c r="Q92" s="210"/>
      <c r="R92" s="210"/>
      <c r="S92" s="210"/>
      <c r="T92" s="210"/>
    </row>
  </sheetData>
  <sheetProtection algorithmName="SHA-512" hashValue="zBzV8I6LmJd5v9LOQHm7Lahfu9i4Y9mj3XMxPSJbubvufC5S12aQVPYb9lkgr+pxQPwpEw5lXCnx2aHU+ogswQ==" saltValue="TeTJZXKsZZDFQuNlGhrDvQ==" spinCount="100000" sheet="1" objects="1" scenarios="1" insertRows="0"/>
  <mergeCells count="28">
    <mergeCell ref="A66:T66"/>
    <mergeCell ref="A67:T67"/>
    <mergeCell ref="A72:T72"/>
    <mergeCell ref="A84:T84"/>
    <mergeCell ref="A92:T92"/>
    <mergeCell ref="A83:T83"/>
    <mergeCell ref="B91:S91"/>
    <mergeCell ref="A73:T73"/>
    <mergeCell ref="A82:T82"/>
    <mergeCell ref="A89:S89"/>
    <mergeCell ref="A90:S90"/>
    <mergeCell ref="A85:S85"/>
    <mergeCell ref="A86:S86"/>
    <mergeCell ref="A87:S87"/>
    <mergeCell ref="A88:S88"/>
    <mergeCell ref="A59:T59"/>
    <mergeCell ref="B37:S37"/>
    <mergeCell ref="B24:S24"/>
    <mergeCell ref="A17:I17"/>
    <mergeCell ref="A18:I18"/>
    <mergeCell ref="A22:T22"/>
    <mergeCell ref="A23:T23"/>
    <mergeCell ref="A34:T34"/>
    <mergeCell ref="A10:I10"/>
    <mergeCell ref="A11:I11"/>
    <mergeCell ref="A16:I16"/>
    <mergeCell ref="A35:T35"/>
    <mergeCell ref="A58:T58"/>
  </mergeCells>
  <phoneticPr fontId="1" type="noConversion"/>
  <hyperlinks>
    <hyperlink ref="A3" r:id="rId1" xr:uid="{4C855F28-3792-5648-A2CE-0250901CAAD1}"/>
  </hyperlinks>
  <pageMargins left="0.7" right="0.7" top="0.75" bottom="0.75" header="0.3" footer="0.3"/>
  <pageSetup paperSize="9" orientation="landscape" r:id="rId2"/>
  <extLst>
    <ext xmlns:x14="http://schemas.microsoft.com/office/spreadsheetml/2009/9/main" uri="{CCE6A557-97BC-4b89-ADB6-D9C93CAAB3DF}">
      <x14:dataValidations xmlns:xm="http://schemas.microsoft.com/office/excel/2006/main" count="1">
        <x14:dataValidation type="list" allowBlank="1" showInputMessage="1" showErrorMessage="1" xr:uid="{F875F08F-D164-4B5E-A849-9D1417B409EB}">
          <x14:formula1>
            <xm:f>Data!$B$4:$B$8</xm:f>
          </x14:formula1>
          <xm:sqref>B25:S33 B36:S36 B38:S57 B60:S65 B68:S71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1738A5-CC73-49F7-9702-A66888614F96}">
  <sheetPr>
    <tabColor rgb="FF57A992"/>
  </sheetPr>
  <dimension ref="A1:V186"/>
  <sheetViews>
    <sheetView zoomScaleNormal="100" workbookViewId="0"/>
  </sheetViews>
  <sheetFormatPr baseColWidth="10" defaultColWidth="8.83203125" defaultRowHeight="16" x14ac:dyDescent="0.2"/>
  <cols>
    <col min="1" max="1" width="48.83203125" customWidth="1"/>
    <col min="20" max="20" width="33.83203125" customWidth="1"/>
    <col min="21" max="21" width="8.6640625" style="11"/>
  </cols>
  <sheetData>
    <row r="1" spans="1:19" ht="20" x14ac:dyDescent="0.2">
      <c r="A1" s="103" t="s">
        <v>133</v>
      </c>
      <c r="I1" s="19" t="str">
        <f>rci_name</f>
        <v xml:space="preserve">Enter your RCS name here </v>
      </c>
      <c r="J1" s="19"/>
      <c r="K1" s="19"/>
      <c r="L1" s="19"/>
      <c r="M1" s="19"/>
      <c r="N1" s="19"/>
      <c r="O1" s="19"/>
      <c r="P1" s="19"/>
      <c r="Q1" s="19"/>
      <c r="R1" s="19"/>
      <c r="S1" s="19"/>
    </row>
    <row r="2" spans="1:19" x14ac:dyDescent="0.2">
      <c r="A2" s="4"/>
    </row>
    <row r="3" spans="1:19" x14ac:dyDescent="0.2">
      <c r="A3" s="5" t="s">
        <v>128</v>
      </c>
    </row>
    <row r="4" spans="1:19" x14ac:dyDescent="0.2">
      <c r="A4" s="5" t="s">
        <v>129</v>
      </c>
    </row>
    <row r="5" spans="1:19" x14ac:dyDescent="0.2">
      <c r="A5" s="5" t="s">
        <v>130</v>
      </c>
    </row>
    <row r="6" spans="1:19" x14ac:dyDescent="0.2">
      <c r="A6" s="5" t="s">
        <v>131</v>
      </c>
    </row>
    <row r="7" spans="1:19" x14ac:dyDescent="0.2">
      <c r="A7" s="27" t="s">
        <v>132</v>
      </c>
    </row>
    <row r="8" spans="1:19" x14ac:dyDescent="0.2">
      <c r="A8" s="6"/>
    </row>
    <row r="9" spans="1:19" x14ac:dyDescent="0.2">
      <c r="A9" s="7" t="s">
        <v>19</v>
      </c>
    </row>
    <row r="10" spans="1:19" ht="88" customHeight="1" x14ac:dyDescent="0.2">
      <c r="A10" s="207" t="s">
        <v>668</v>
      </c>
      <c r="B10" s="207"/>
      <c r="C10" s="207"/>
      <c r="D10" s="207"/>
      <c r="E10" s="207"/>
      <c r="F10" s="207"/>
      <c r="G10" s="207"/>
      <c r="H10" s="207"/>
      <c r="I10" s="207"/>
      <c r="J10" s="36"/>
      <c r="K10" s="36"/>
      <c r="L10" s="36"/>
      <c r="M10" s="36"/>
      <c r="N10" s="36"/>
      <c r="O10" s="36"/>
      <c r="P10" s="36"/>
      <c r="Q10" s="36"/>
      <c r="R10" s="36"/>
      <c r="S10" s="36"/>
    </row>
    <row r="11" spans="1:19" ht="16" customHeight="1" x14ac:dyDescent="0.2">
      <c r="A11" s="208" t="s">
        <v>24</v>
      </c>
      <c r="B11" s="208"/>
      <c r="C11" s="208"/>
      <c r="D11" s="208"/>
      <c r="E11" s="208"/>
      <c r="F11" s="208"/>
      <c r="G11" s="208"/>
      <c r="H11" s="208"/>
      <c r="I11" s="208"/>
      <c r="J11" s="8"/>
      <c r="K11" s="8"/>
      <c r="L11" s="8"/>
      <c r="M11" s="8"/>
      <c r="N11" s="8"/>
      <c r="O11" s="8"/>
      <c r="P11" s="8"/>
      <c r="Q11" s="8"/>
      <c r="R11" s="8"/>
      <c r="S11" s="8"/>
    </row>
    <row r="12" spans="1:19" x14ac:dyDescent="0.2">
      <c r="A12" s="42" t="s">
        <v>117</v>
      </c>
    </row>
    <row r="13" spans="1:19" x14ac:dyDescent="0.2">
      <c r="A13" s="42" t="s">
        <v>118</v>
      </c>
    </row>
    <row r="14" spans="1:19" x14ac:dyDescent="0.2">
      <c r="A14" s="42" t="s">
        <v>119</v>
      </c>
    </row>
    <row r="15" spans="1:19" x14ac:dyDescent="0.2">
      <c r="A15" s="42" t="s">
        <v>122</v>
      </c>
    </row>
    <row r="16" spans="1:19" ht="16" customHeight="1" x14ac:dyDescent="0.2">
      <c r="A16" s="208" t="s">
        <v>116</v>
      </c>
      <c r="B16" s="208"/>
      <c r="C16" s="208"/>
      <c r="D16" s="208"/>
      <c r="E16" s="208"/>
      <c r="F16" s="208"/>
      <c r="G16" s="208"/>
      <c r="H16" s="208"/>
      <c r="I16" s="208"/>
      <c r="J16" s="8"/>
      <c r="K16" s="8"/>
      <c r="L16" s="8"/>
      <c r="M16" s="8"/>
      <c r="N16" s="8"/>
      <c r="O16" s="8"/>
      <c r="P16" s="8"/>
      <c r="Q16" s="8"/>
      <c r="R16" s="8"/>
      <c r="S16" s="8"/>
    </row>
    <row r="17" spans="1:22" ht="16" customHeight="1" x14ac:dyDescent="0.2">
      <c r="A17" s="208" t="s">
        <v>653</v>
      </c>
      <c r="B17" s="208"/>
      <c r="C17" s="208"/>
      <c r="D17" s="208"/>
      <c r="E17" s="208"/>
      <c r="F17" s="208"/>
      <c r="G17" s="208"/>
      <c r="H17" s="208"/>
      <c r="I17" s="208"/>
      <c r="J17" s="8"/>
      <c r="K17" s="8"/>
      <c r="L17" s="8"/>
      <c r="M17" s="8"/>
      <c r="N17" s="8"/>
      <c r="O17" s="8"/>
      <c r="P17" s="8"/>
      <c r="Q17" s="8"/>
      <c r="R17" s="8"/>
      <c r="S17" s="8"/>
    </row>
    <row r="18" spans="1:22" ht="35" customHeight="1" x14ac:dyDescent="0.2">
      <c r="A18" s="208" t="s">
        <v>654</v>
      </c>
      <c r="B18" s="208"/>
      <c r="C18" s="208"/>
      <c r="D18" s="208"/>
      <c r="E18" s="208"/>
      <c r="F18" s="208"/>
      <c r="G18" s="208"/>
      <c r="H18" s="208"/>
      <c r="I18" s="208"/>
      <c r="J18" s="8"/>
      <c r="K18" s="8"/>
      <c r="L18" s="8"/>
      <c r="M18" s="8"/>
      <c r="N18" s="8"/>
      <c r="O18" s="8"/>
      <c r="P18" s="8"/>
      <c r="Q18" s="8"/>
      <c r="R18" s="8"/>
      <c r="S18" s="8"/>
    </row>
    <row r="19" spans="1:22" ht="16" customHeight="1" thickBot="1" x14ac:dyDescent="0.25">
      <c r="A19" s="8"/>
      <c r="B19" s="8"/>
      <c r="C19" s="8"/>
      <c r="D19" s="8"/>
      <c r="E19" s="8"/>
      <c r="F19" s="8"/>
      <c r="G19" s="8"/>
      <c r="H19" s="8"/>
      <c r="I19" s="8"/>
      <c r="J19" s="8"/>
      <c r="K19" s="8"/>
      <c r="L19" s="8"/>
      <c r="M19" s="8"/>
      <c r="N19" s="8"/>
      <c r="O19" s="8"/>
      <c r="P19" s="8"/>
      <c r="Q19" s="8"/>
      <c r="R19" s="8"/>
      <c r="S19" s="8"/>
    </row>
    <row r="20" spans="1:22" ht="16" customHeight="1" thickBot="1" x14ac:dyDescent="0.25">
      <c r="A20" s="2"/>
      <c r="B20" s="149">
        <f t="shared" ref="B20:S20" si="0">EDATE(Phase2_Start,B21)</f>
        <v>45870</v>
      </c>
      <c r="C20" s="149">
        <f t="shared" si="0"/>
        <v>45901</v>
      </c>
      <c r="D20" s="149">
        <f t="shared" si="0"/>
        <v>45931</v>
      </c>
      <c r="E20" s="149">
        <f t="shared" si="0"/>
        <v>45962</v>
      </c>
      <c r="F20" s="149">
        <f t="shared" si="0"/>
        <v>45992</v>
      </c>
      <c r="G20" s="149">
        <f t="shared" si="0"/>
        <v>46023</v>
      </c>
      <c r="H20" s="149">
        <f t="shared" si="0"/>
        <v>46054</v>
      </c>
      <c r="I20" s="149">
        <f t="shared" si="0"/>
        <v>46082</v>
      </c>
      <c r="J20" s="149">
        <f t="shared" si="0"/>
        <v>46113</v>
      </c>
      <c r="K20" s="149">
        <f t="shared" si="0"/>
        <v>46143</v>
      </c>
      <c r="L20" s="149">
        <f t="shared" si="0"/>
        <v>46174</v>
      </c>
      <c r="M20" s="149">
        <f t="shared" si="0"/>
        <v>46204</v>
      </c>
      <c r="N20" s="149">
        <f t="shared" si="0"/>
        <v>46235</v>
      </c>
      <c r="O20" s="149">
        <f t="shared" si="0"/>
        <v>46266</v>
      </c>
      <c r="P20" s="149">
        <f t="shared" si="0"/>
        <v>46296</v>
      </c>
      <c r="Q20" s="149">
        <f t="shared" si="0"/>
        <v>46327</v>
      </c>
      <c r="R20" s="149">
        <f t="shared" si="0"/>
        <v>46357</v>
      </c>
      <c r="S20" s="149">
        <f t="shared" si="0"/>
        <v>46388</v>
      </c>
      <c r="T20" s="149" t="s">
        <v>168</v>
      </c>
    </row>
    <row r="21" spans="1:22" ht="16" customHeight="1" thickBot="1" x14ac:dyDescent="0.25">
      <c r="A21" s="2" t="s">
        <v>36</v>
      </c>
      <c r="B21" s="106">
        <v>1</v>
      </c>
      <c r="C21" s="106">
        <v>2</v>
      </c>
      <c r="D21" s="106">
        <v>3</v>
      </c>
      <c r="E21" s="106">
        <v>4</v>
      </c>
      <c r="F21" s="106">
        <v>5</v>
      </c>
      <c r="G21" s="106">
        <v>6</v>
      </c>
      <c r="H21" s="106">
        <v>7</v>
      </c>
      <c r="I21" s="106">
        <v>8</v>
      </c>
      <c r="J21" s="106">
        <v>9</v>
      </c>
      <c r="K21" s="106">
        <v>10</v>
      </c>
      <c r="L21" s="106">
        <v>11</v>
      </c>
      <c r="M21" s="106">
        <v>12</v>
      </c>
      <c r="N21" s="106">
        <v>13</v>
      </c>
      <c r="O21" s="106">
        <v>14</v>
      </c>
      <c r="P21" s="106">
        <v>15</v>
      </c>
      <c r="Q21" s="106">
        <v>16</v>
      </c>
      <c r="R21" s="106">
        <v>17</v>
      </c>
      <c r="S21" s="106">
        <v>18</v>
      </c>
      <c r="T21" s="144"/>
    </row>
    <row r="22" spans="1:22" ht="16" customHeight="1" thickBot="1" x14ac:dyDescent="0.25">
      <c r="A22" s="213"/>
      <c r="B22" s="213"/>
      <c r="C22" s="213"/>
      <c r="D22" s="213"/>
      <c r="E22" s="213"/>
      <c r="F22" s="213"/>
      <c r="G22" s="213"/>
      <c r="H22" s="213"/>
      <c r="I22" s="213"/>
      <c r="J22" s="210"/>
      <c r="K22" s="210"/>
      <c r="L22" s="210"/>
      <c r="M22" s="210"/>
      <c r="N22" s="210"/>
      <c r="O22" s="210"/>
      <c r="P22" s="210"/>
      <c r="Q22" s="210"/>
      <c r="R22" s="210"/>
      <c r="S22" s="210"/>
      <c r="T22" s="210"/>
    </row>
    <row r="23" spans="1:22" ht="16" customHeight="1" thickBot="1" x14ac:dyDescent="0.25">
      <c r="A23" s="220" t="s">
        <v>96</v>
      </c>
      <c r="B23" s="220"/>
      <c r="C23" s="220"/>
      <c r="D23" s="220"/>
      <c r="E23" s="220"/>
      <c r="F23" s="220"/>
      <c r="G23" s="220"/>
      <c r="H23" s="220"/>
      <c r="I23" s="220"/>
      <c r="J23" s="210"/>
      <c r="K23" s="210"/>
      <c r="L23" s="210"/>
      <c r="M23" s="210"/>
      <c r="N23" s="210"/>
      <c r="O23" s="210"/>
      <c r="P23" s="210"/>
      <c r="Q23" s="210"/>
      <c r="R23" s="210"/>
      <c r="S23" s="210"/>
      <c r="T23" s="210"/>
      <c r="V23" s="27"/>
    </row>
    <row r="24" spans="1:22" ht="35" thickBot="1" x14ac:dyDescent="0.25">
      <c r="A24" s="17" t="s">
        <v>312</v>
      </c>
      <c r="B24" s="212"/>
      <c r="C24" s="210"/>
      <c r="D24" s="210"/>
      <c r="E24" s="210"/>
      <c r="F24" s="210"/>
      <c r="G24" s="210"/>
      <c r="H24" s="210"/>
      <c r="I24" s="210"/>
      <c r="J24" s="210"/>
      <c r="K24" s="210"/>
      <c r="L24" s="210"/>
      <c r="M24" s="210"/>
      <c r="N24" s="210"/>
      <c r="O24" s="210"/>
      <c r="P24" s="210"/>
      <c r="Q24" s="210"/>
      <c r="R24" s="210"/>
      <c r="S24" s="210"/>
      <c r="T24" s="144"/>
    </row>
    <row r="25" spans="1:22" ht="16" customHeight="1" thickBot="1" x14ac:dyDescent="0.25">
      <c r="A25" s="152" t="s">
        <v>313</v>
      </c>
      <c r="B25" s="153" t="s">
        <v>112</v>
      </c>
      <c r="C25" s="153" t="s">
        <v>112</v>
      </c>
      <c r="D25" s="153" t="s">
        <v>112</v>
      </c>
      <c r="E25" s="153" t="s">
        <v>112</v>
      </c>
      <c r="F25" s="153" t="s">
        <v>112</v>
      </c>
      <c r="G25" s="153" t="s">
        <v>112</v>
      </c>
      <c r="H25" s="153" t="s">
        <v>112</v>
      </c>
      <c r="I25" s="153" t="s">
        <v>112</v>
      </c>
      <c r="J25" s="153" t="s">
        <v>112</v>
      </c>
      <c r="K25" s="153" t="s">
        <v>112</v>
      </c>
      <c r="L25" s="153" t="s">
        <v>112</v>
      </c>
      <c r="M25" s="153" t="s">
        <v>112</v>
      </c>
      <c r="N25" s="153" t="s">
        <v>112</v>
      </c>
      <c r="O25" s="153" t="s">
        <v>112</v>
      </c>
      <c r="P25" s="153" t="s">
        <v>112</v>
      </c>
      <c r="Q25" s="153" t="s">
        <v>112</v>
      </c>
      <c r="R25" s="153" t="s">
        <v>112</v>
      </c>
      <c r="S25" s="153" t="s">
        <v>112</v>
      </c>
      <c r="T25" s="144"/>
      <c r="U25" s="12"/>
    </row>
    <row r="26" spans="1:22" ht="16" customHeight="1" thickBot="1" x14ac:dyDescent="0.25">
      <c r="A26" s="152" t="s">
        <v>314</v>
      </c>
      <c r="B26" s="153" t="s">
        <v>112</v>
      </c>
      <c r="C26" s="153" t="s">
        <v>112</v>
      </c>
      <c r="D26" s="153" t="s">
        <v>112</v>
      </c>
      <c r="E26" s="153" t="s">
        <v>112</v>
      </c>
      <c r="F26" s="153" t="s">
        <v>112</v>
      </c>
      <c r="G26" s="153" t="s">
        <v>112</v>
      </c>
      <c r="H26" s="153" t="s">
        <v>112</v>
      </c>
      <c r="I26" s="153" t="s">
        <v>112</v>
      </c>
      <c r="J26" s="153" t="s">
        <v>112</v>
      </c>
      <c r="K26" s="153" t="s">
        <v>112</v>
      </c>
      <c r="L26" s="153" t="s">
        <v>112</v>
      </c>
      <c r="M26" s="153" t="s">
        <v>112</v>
      </c>
      <c r="N26" s="153" t="s">
        <v>112</v>
      </c>
      <c r="O26" s="153" t="s">
        <v>112</v>
      </c>
      <c r="P26" s="153" t="s">
        <v>112</v>
      </c>
      <c r="Q26" s="153" t="s">
        <v>112</v>
      </c>
      <c r="R26" s="153" t="s">
        <v>112</v>
      </c>
      <c r="S26" s="153" t="s">
        <v>112</v>
      </c>
      <c r="T26" s="144"/>
      <c r="U26" s="12"/>
    </row>
    <row r="27" spans="1:22" ht="16" customHeight="1" thickBot="1" x14ac:dyDescent="0.25">
      <c r="A27" s="152" t="s">
        <v>315</v>
      </c>
      <c r="B27" s="153" t="s">
        <v>112</v>
      </c>
      <c r="C27" s="153" t="s">
        <v>112</v>
      </c>
      <c r="D27" s="153" t="s">
        <v>112</v>
      </c>
      <c r="E27" s="153" t="s">
        <v>112</v>
      </c>
      <c r="F27" s="153" t="s">
        <v>112</v>
      </c>
      <c r="G27" s="153" t="s">
        <v>112</v>
      </c>
      <c r="H27" s="153" t="s">
        <v>112</v>
      </c>
      <c r="I27" s="153" t="s">
        <v>112</v>
      </c>
      <c r="J27" s="153" t="s">
        <v>112</v>
      </c>
      <c r="K27" s="153" t="s">
        <v>112</v>
      </c>
      <c r="L27" s="153" t="s">
        <v>112</v>
      </c>
      <c r="M27" s="153" t="s">
        <v>112</v>
      </c>
      <c r="N27" s="153" t="s">
        <v>112</v>
      </c>
      <c r="O27" s="153" t="s">
        <v>112</v>
      </c>
      <c r="P27" s="153" t="s">
        <v>112</v>
      </c>
      <c r="Q27" s="153" t="s">
        <v>112</v>
      </c>
      <c r="R27" s="153" t="s">
        <v>112</v>
      </c>
      <c r="S27" s="153" t="s">
        <v>112</v>
      </c>
      <c r="T27" s="144"/>
      <c r="U27" s="12"/>
    </row>
    <row r="28" spans="1:22" ht="16" customHeight="1" thickBot="1" x14ac:dyDescent="0.25">
      <c r="A28" s="152" t="s">
        <v>316</v>
      </c>
      <c r="B28" s="153" t="s">
        <v>112</v>
      </c>
      <c r="C28" s="153" t="s">
        <v>112</v>
      </c>
      <c r="D28" s="153" t="s">
        <v>112</v>
      </c>
      <c r="E28" s="153" t="s">
        <v>112</v>
      </c>
      <c r="F28" s="153" t="s">
        <v>112</v>
      </c>
      <c r="G28" s="153" t="s">
        <v>112</v>
      </c>
      <c r="H28" s="153" t="s">
        <v>112</v>
      </c>
      <c r="I28" s="153" t="s">
        <v>112</v>
      </c>
      <c r="J28" s="153" t="s">
        <v>112</v>
      </c>
      <c r="K28" s="153" t="s">
        <v>112</v>
      </c>
      <c r="L28" s="153" t="s">
        <v>112</v>
      </c>
      <c r="M28" s="153" t="s">
        <v>112</v>
      </c>
      <c r="N28" s="153" t="s">
        <v>112</v>
      </c>
      <c r="O28" s="153" t="s">
        <v>112</v>
      </c>
      <c r="P28" s="153" t="s">
        <v>112</v>
      </c>
      <c r="Q28" s="153" t="s">
        <v>112</v>
      </c>
      <c r="R28" s="153" t="s">
        <v>112</v>
      </c>
      <c r="S28" s="153" t="s">
        <v>112</v>
      </c>
      <c r="T28" s="144"/>
      <c r="U28" s="12"/>
    </row>
    <row r="29" spans="1:22" ht="16" customHeight="1" thickBot="1" x14ac:dyDescent="0.25">
      <c r="A29" s="152" t="s">
        <v>317</v>
      </c>
      <c r="B29" s="153" t="s">
        <v>112</v>
      </c>
      <c r="C29" s="153" t="s">
        <v>112</v>
      </c>
      <c r="D29" s="153" t="s">
        <v>112</v>
      </c>
      <c r="E29" s="153" t="s">
        <v>112</v>
      </c>
      <c r="F29" s="153" t="s">
        <v>112</v>
      </c>
      <c r="G29" s="153" t="s">
        <v>112</v>
      </c>
      <c r="H29" s="153" t="s">
        <v>112</v>
      </c>
      <c r="I29" s="153" t="s">
        <v>112</v>
      </c>
      <c r="J29" s="153" t="s">
        <v>112</v>
      </c>
      <c r="K29" s="153" t="s">
        <v>112</v>
      </c>
      <c r="L29" s="153" t="s">
        <v>112</v>
      </c>
      <c r="M29" s="153" t="s">
        <v>112</v>
      </c>
      <c r="N29" s="153" t="s">
        <v>112</v>
      </c>
      <c r="O29" s="153" t="s">
        <v>112</v>
      </c>
      <c r="P29" s="153" t="s">
        <v>112</v>
      </c>
      <c r="Q29" s="153" t="s">
        <v>112</v>
      </c>
      <c r="R29" s="153" t="s">
        <v>112</v>
      </c>
      <c r="S29" s="153" t="s">
        <v>112</v>
      </c>
      <c r="T29" s="144"/>
      <c r="U29" s="12"/>
    </row>
    <row r="30" spans="1:22" ht="16" customHeight="1" thickBot="1" x14ac:dyDescent="0.25">
      <c r="A30" s="152" t="s">
        <v>318</v>
      </c>
      <c r="B30" s="153" t="s">
        <v>112</v>
      </c>
      <c r="C30" s="153" t="s">
        <v>112</v>
      </c>
      <c r="D30" s="153" t="s">
        <v>112</v>
      </c>
      <c r="E30" s="153" t="s">
        <v>112</v>
      </c>
      <c r="F30" s="153" t="s">
        <v>112</v>
      </c>
      <c r="G30" s="153" t="s">
        <v>112</v>
      </c>
      <c r="H30" s="153" t="s">
        <v>112</v>
      </c>
      <c r="I30" s="153" t="s">
        <v>112</v>
      </c>
      <c r="J30" s="153" t="s">
        <v>112</v>
      </c>
      <c r="K30" s="153" t="s">
        <v>112</v>
      </c>
      <c r="L30" s="153" t="s">
        <v>112</v>
      </c>
      <c r="M30" s="153" t="s">
        <v>112</v>
      </c>
      <c r="N30" s="153" t="s">
        <v>112</v>
      </c>
      <c r="O30" s="153" t="s">
        <v>112</v>
      </c>
      <c r="P30" s="153" t="s">
        <v>112</v>
      </c>
      <c r="Q30" s="153" t="s">
        <v>112</v>
      </c>
      <c r="R30" s="153" t="s">
        <v>112</v>
      </c>
      <c r="S30" s="153" t="s">
        <v>112</v>
      </c>
      <c r="T30" s="144"/>
      <c r="U30" s="12"/>
    </row>
    <row r="31" spans="1:22" ht="16" customHeight="1" thickBot="1" x14ac:dyDescent="0.25">
      <c r="A31" s="152" t="s">
        <v>319</v>
      </c>
      <c r="B31" s="153" t="s">
        <v>112</v>
      </c>
      <c r="C31" s="153" t="s">
        <v>112</v>
      </c>
      <c r="D31" s="153" t="s">
        <v>112</v>
      </c>
      <c r="E31" s="153" t="s">
        <v>112</v>
      </c>
      <c r="F31" s="153" t="s">
        <v>112</v>
      </c>
      <c r="G31" s="153" t="s">
        <v>112</v>
      </c>
      <c r="H31" s="153" t="s">
        <v>112</v>
      </c>
      <c r="I31" s="153" t="s">
        <v>112</v>
      </c>
      <c r="J31" s="153" t="s">
        <v>112</v>
      </c>
      <c r="K31" s="153" t="s">
        <v>112</v>
      </c>
      <c r="L31" s="153" t="s">
        <v>112</v>
      </c>
      <c r="M31" s="153" t="s">
        <v>112</v>
      </c>
      <c r="N31" s="153" t="s">
        <v>112</v>
      </c>
      <c r="O31" s="153" t="s">
        <v>112</v>
      </c>
      <c r="P31" s="153" t="s">
        <v>112</v>
      </c>
      <c r="Q31" s="153" t="s">
        <v>112</v>
      </c>
      <c r="R31" s="153" t="s">
        <v>112</v>
      </c>
      <c r="S31" s="153" t="s">
        <v>112</v>
      </c>
      <c r="T31" s="144"/>
      <c r="U31" s="12"/>
    </row>
    <row r="32" spans="1:22" ht="35" thickBot="1" x14ac:dyDescent="0.25">
      <c r="A32" s="17" t="s">
        <v>678</v>
      </c>
      <c r="B32" s="219"/>
      <c r="C32" s="210"/>
      <c r="D32" s="210"/>
      <c r="E32" s="210"/>
      <c r="F32" s="210"/>
      <c r="G32" s="210"/>
      <c r="H32" s="210"/>
      <c r="I32" s="210"/>
      <c r="J32" s="210"/>
      <c r="K32" s="210"/>
      <c r="L32" s="210"/>
      <c r="M32" s="210"/>
      <c r="N32" s="210"/>
      <c r="O32" s="210"/>
      <c r="P32" s="210"/>
      <c r="Q32" s="210"/>
      <c r="R32" s="210"/>
      <c r="S32" s="210"/>
      <c r="T32" s="144"/>
      <c r="U32" s="12"/>
    </row>
    <row r="33" spans="1:21" ht="16" customHeight="1" thickBot="1" x14ac:dyDescent="0.25">
      <c r="A33" s="152" t="s">
        <v>320</v>
      </c>
      <c r="B33" s="153" t="s">
        <v>112</v>
      </c>
      <c r="C33" s="153" t="s">
        <v>112</v>
      </c>
      <c r="D33" s="153" t="s">
        <v>112</v>
      </c>
      <c r="E33" s="153" t="s">
        <v>112</v>
      </c>
      <c r="F33" s="153" t="s">
        <v>112</v>
      </c>
      <c r="G33" s="153" t="s">
        <v>112</v>
      </c>
      <c r="H33" s="153" t="s">
        <v>112</v>
      </c>
      <c r="I33" s="153" t="s">
        <v>112</v>
      </c>
      <c r="J33" s="153" t="s">
        <v>112</v>
      </c>
      <c r="K33" s="153" t="s">
        <v>112</v>
      </c>
      <c r="L33" s="153" t="s">
        <v>112</v>
      </c>
      <c r="M33" s="153" t="s">
        <v>112</v>
      </c>
      <c r="N33" s="153" t="s">
        <v>112</v>
      </c>
      <c r="O33" s="153" t="s">
        <v>112</v>
      </c>
      <c r="P33" s="153" t="s">
        <v>112</v>
      </c>
      <c r="Q33" s="153" t="s">
        <v>112</v>
      </c>
      <c r="R33" s="153" t="s">
        <v>112</v>
      </c>
      <c r="S33" s="153" t="s">
        <v>112</v>
      </c>
      <c r="T33" s="144"/>
      <c r="U33" s="12"/>
    </row>
    <row r="34" spans="1:21" ht="16" customHeight="1" thickBot="1" x14ac:dyDescent="0.25">
      <c r="A34" s="152" t="s">
        <v>321</v>
      </c>
      <c r="B34" s="153" t="s">
        <v>112</v>
      </c>
      <c r="C34" s="153" t="s">
        <v>112</v>
      </c>
      <c r="D34" s="153" t="s">
        <v>112</v>
      </c>
      <c r="E34" s="153" t="s">
        <v>112</v>
      </c>
      <c r="F34" s="153" t="s">
        <v>112</v>
      </c>
      <c r="G34" s="153" t="s">
        <v>112</v>
      </c>
      <c r="H34" s="153" t="s">
        <v>112</v>
      </c>
      <c r="I34" s="153" t="s">
        <v>112</v>
      </c>
      <c r="J34" s="153" t="s">
        <v>112</v>
      </c>
      <c r="K34" s="153" t="s">
        <v>112</v>
      </c>
      <c r="L34" s="153" t="s">
        <v>112</v>
      </c>
      <c r="M34" s="153" t="s">
        <v>112</v>
      </c>
      <c r="N34" s="153" t="s">
        <v>112</v>
      </c>
      <c r="O34" s="153" t="s">
        <v>112</v>
      </c>
      <c r="P34" s="153" t="s">
        <v>112</v>
      </c>
      <c r="Q34" s="153" t="s">
        <v>112</v>
      </c>
      <c r="R34" s="153" t="s">
        <v>112</v>
      </c>
      <c r="S34" s="153" t="s">
        <v>112</v>
      </c>
      <c r="T34" s="144"/>
      <c r="U34" s="12"/>
    </row>
    <row r="35" spans="1:21" ht="16" customHeight="1" thickBot="1" x14ac:dyDescent="0.25">
      <c r="A35" s="152" t="s">
        <v>322</v>
      </c>
      <c r="B35" s="153" t="s">
        <v>112</v>
      </c>
      <c r="C35" s="153" t="s">
        <v>112</v>
      </c>
      <c r="D35" s="153" t="s">
        <v>112</v>
      </c>
      <c r="E35" s="153" t="s">
        <v>112</v>
      </c>
      <c r="F35" s="153" t="s">
        <v>112</v>
      </c>
      <c r="G35" s="153" t="s">
        <v>112</v>
      </c>
      <c r="H35" s="153" t="s">
        <v>112</v>
      </c>
      <c r="I35" s="153" t="s">
        <v>112</v>
      </c>
      <c r="J35" s="153" t="s">
        <v>112</v>
      </c>
      <c r="K35" s="153" t="s">
        <v>112</v>
      </c>
      <c r="L35" s="153" t="s">
        <v>112</v>
      </c>
      <c r="M35" s="153" t="s">
        <v>112</v>
      </c>
      <c r="N35" s="153" t="s">
        <v>112</v>
      </c>
      <c r="O35" s="153" t="s">
        <v>112</v>
      </c>
      <c r="P35" s="153" t="s">
        <v>112</v>
      </c>
      <c r="Q35" s="153" t="s">
        <v>112</v>
      </c>
      <c r="R35" s="153" t="s">
        <v>112</v>
      </c>
      <c r="S35" s="153" t="s">
        <v>112</v>
      </c>
      <c r="T35" s="144"/>
      <c r="U35" s="12"/>
    </row>
    <row r="36" spans="1:21" ht="16" customHeight="1" thickBot="1" x14ac:dyDescent="0.25">
      <c r="A36" s="152" t="s">
        <v>323</v>
      </c>
      <c r="B36" s="153" t="s">
        <v>112</v>
      </c>
      <c r="C36" s="153" t="s">
        <v>112</v>
      </c>
      <c r="D36" s="153" t="s">
        <v>112</v>
      </c>
      <c r="E36" s="153" t="s">
        <v>112</v>
      </c>
      <c r="F36" s="153" t="s">
        <v>112</v>
      </c>
      <c r="G36" s="153" t="s">
        <v>112</v>
      </c>
      <c r="H36" s="153" t="s">
        <v>112</v>
      </c>
      <c r="I36" s="153" t="s">
        <v>112</v>
      </c>
      <c r="J36" s="153" t="s">
        <v>112</v>
      </c>
      <c r="K36" s="153" t="s">
        <v>112</v>
      </c>
      <c r="L36" s="153" t="s">
        <v>112</v>
      </c>
      <c r="M36" s="153" t="s">
        <v>112</v>
      </c>
      <c r="N36" s="153" t="s">
        <v>112</v>
      </c>
      <c r="O36" s="153" t="s">
        <v>112</v>
      </c>
      <c r="P36" s="153" t="s">
        <v>112</v>
      </c>
      <c r="Q36" s="153" t="s">
        <v>112</v>
      </c>
      <c r="R36" s="153" t="s">
        <v>112</v>
      </c>
      <c r="S36" s="153" t="s">
        <v>112</v>
      </c>
      <c r="T36" s="144"/>
      <c r="U36" s="12"/>
    </row>
    <row r="37" spans="1:21" ht="35" customHeight="1" thickBot="1" x14ac:dyDescent="0.25">
      <c r="A37" s="152" t="s">
        <v>324</v>
      </c>
      <c r="B37" s="153" t="s">
        <v>112</v>
      </c>
      <c r="C37" s="153" t="s">
        <v>112</v>
      </c>
      <c r="D37" s="153" t="s">
        <v>112</v>
      </c>
      <c r="E37" s="153" t="s">
        <v>112</v>
      </c>
      <c r="F37" s="153" t="s">
        <v>112</v>
      </c>
      <c r="G37" s="153" t="s">
        <v>112</v>
      </c>
      <c r="H37" s="153" t="s">
        <v>112</v>
      </c>
      <c r="I37" s="153" t="s">
        <v>112</v>
      </c>
      <c r="J37" s="153" t="s">
        <v>112</v>
      </c>
      <c r="K37" s="153" t="s">
        <v>112</v>
      </c>
      <c r="L37" s="153" t="s">
        <v>112</v>
      </c>
      <c r="M37" s="153" t="s">
        <v>112</v>
      </c>
      <c r="N37" s="153" t="s">
        <v>112</v>
      </c>
      <c r="O37" s="153" t="s">
        <v>112</v>
      </c>
      <c r="P37" s="153" t="s">
        <v>112</v>
      </c>
      <c r="Q37" s="153" t="s">
        <v>112</v>
      </c>
      <c r="R37" s="153" t="s">
        <v>112</v>
      </c>
      <c r="S37" s="153" t="s">
        <v>112</v>
      </c>
      <c r="T37" s="144"/>
      <c r="U37" s="12"/>
    </row>
    <row r="38" spans="1:21" ht="16" customHeight="1" thickBot="1" x14ac:dyDescent="0.25">
      <c r="A38" s="152" t="s">
        <v>325</v>
      </c>
      <c r="B38" s="153" t="s">
        <v>112</v>
      </c>
      <c r="C38" s="153" t="s">
        <v>112</v>
      </c>
      <c r="D38" s="153" t="s">
        <v>112</v>
      </c>
      <c r="E38" s="153" t="s">
        <v>112</v>
      </c>
      <c r="F38" s="153" t="s">
        <v>112</v>
      </c>
      <c r="G38" s="153" t="s">
        <v>112</v>
      </c>
      <c r="H38" s="153" t="s">
        <v>112</v>
      </c>
      <c r="I38" s="153" t="s">
        <v>112</v>
      </c>
      <c r="J38" s="153" t="s">
        <v>112</v>
      </c>
      <c r="K38" s="153" t="s">
        <v>112</v>
      </c>
      <c r="L38" s="153" t="s">
        <v>112</v>
      </c>
      <c r="M38" s="153" t="s">
        <v>112</v>
      </c>
      <c r="N38" s="153" t="s">
        <v>112</v>
      </c>
      <c r="O38" s="153" t="s">
        <v>112</v>
      </c>
      <c r="P38" s="153" t="s">
        <v>112</v>
      </c>
      <c r="Q38" s="153" t="s">
        <v>112</v>
      </c>
      <c r="R38" s="153" t="s">
        <v>112</v>
      </c>
      <c r="S38" s="153" t="s">
        <v>112</v>
      </c>
      <c r="T38" s="144"/>
      <c r="U38" s="12"/>
    </row>
    <row r="39" spans="1:21" ht="16" customHeight="1" thickBot="1" x14ac:dyDescent="0.25">
      <c r="A39" s="152" t="s">
        <v>326</v>
      </c>
      <c r="B39" s="153" t="s">
        <v>112</v>
      </c>
      <c r="C39" s="153" t="s">
        <v>112</v>
      </c>
      <c r="D39" s="153" t="s">
        <v>112</v>
      </c>
      <c r="E39" s="153" t="s">
        <v>112</v>
      </c>
      <c r="F39" s="153" t="s">
        <v>112</v>
      </c>
      <c r="G39" s="153" t="s">
        <v>112</v>
      </c>
      <c r="H39" s="153" t="s">
        <v>112</v>
      </c>
      <c r="I39" s="153" t="s">
        <v>112</v>
      </c>
      <c r="J39" s="153" t="s">
        <v>112</v>
      </c>
      <c r="K39" s="153" t="s">
        <v>112</v>
      </c>
      <c r="L39" s="153" t="s">
        <v>112</v>
      </c>
      <c r="M39" s="153" t="s">
        <v>112</v>
      </c>
      <c r="N39" s="153" t="s">
        <v>112</v>
      </c>
      <c r="O39" s="153" t="s">
        <v>112</v>
      </c>
      <c r="P39" s="153" t="s">
        <v>112</v>
      </c>
      <c r="Q39" s="153" t="s">
        <v>112</v>
      </c>
      <c r="R39" s="153" t="s">
        <v>112</v>
      </c>
      <c r="S39" s="153" t="s">
        <v>112</v>
      </c>
      <c r="T39" s="144"/>
      <c r="U39" s="12"/>
    </row>
    <row r="40" spans="1:21" ht="35" thickBot="1" x14ac:dyDescent="0.25">
      <c r="A40" s="159" t="s">
        <v>327</v>
      </c>
      <c r="B40" s="219"/>
      <c r="C40" s="210"/>
      <c r="D40" s="210"/>
      <c r="E40" s="210"/>
      <c r="F40" s="210"/>
      <c r="G40" s="210"/>
      <c r="H40" s="210"/>
      <c r="I40" s="210"/>
      <c r="J40" s="210"/>
      <c r="K40" s="210"/>
      <c r="L40" s="210"/>
      <c r="M40" s="210"/>
      <c r="N40" s="210"/>
      <c r="O40" s="210"/>
      <c r="P40" s="210"/>
      <c r="Q40" s="210"/>
      <c r="R40" s="210"/>
      <c r="S40" s="210"/>
      <c r="T40" s="144"/>
      <c r="U40" s="12"/>
    </row>
    <row r="41" spans="1:21" ht="35" thickBot="1" x14ac:dyDescent="0.25">
      <c r="A41" s="160" t="s">
        <v>328</v>
      </c>
      <c r="B41" s="153" t="s">
        <v>112</v>
      </c>
      <c r="C41" s="153" t="s">
        <v>112</v>
      </c>
      <c r="D41" s="153" t="s">
        <v>112</v>
      </c>
      <c r="E41" s="153" t="s">
        <v>112</v>
      </c>
      <c r="F41" s="153" t="s">
        <v>112</v>
      </c>
      <c r="G41" s="153" t="s">
        <v>112</v>
      </c>
      <c r="H41" s="153" t="s">
        <v>112</v>
      </c>
      <c r="I41" s="153" t="s">
        <v>112</v>
      </c>
      <c r="J41" s="153" t="s">
        <v>112</v>
      </c>
      <c r="K41" s="153" t="s">
        <v>112</v>
      </c>
      <c r="L41" s="153" t="s">
        <v>112</v>
      </c>
      <c r="M41" s="153" t="s">
        <v>112</v>
      </c>
      <c r="N41" s="153" t="s">
        <v>112</v>
      </c>
      <c r="O41" s="153" t="s">
        <v>112</v>
      </c>
      <c r="P41" s="153" t="s">
        <v>112</v>
      </c>
      <c r="Q41" s="153" t="s">
        <v>112</v>
      </c>
      <c r="R41" s="153" t="s">
        <v>112</v>
      </c>
      <c r="S41" s="153" t="s">
        <v>112</v>
      </c>
      <c r="T41" s="144"/>
      <c r="U41" s="12"/>
    </row>
    <row r="42" spans="1:21" ht="16" customHeight="1" thickBot="1" x14ac:dyDescent="0.25">
      <c r="A42" s="160" t="s">
        <v>329</v>
      </c>
      <c r="B42" s="153" t="s">
        <v>112</v>
      </c>
      <c r="C42" s="153" t="s">
        <v>112</v>
      </c>
      <c r="D42" s="153" t="s">
        <v>112</v>
      </c>
      <c r="E42" s="153" t="s">
        <v>112</v>
      </c>
      <c r="F42" s="153" t="s">
        <v>112</v>
      </c>
      <c r="G42" s="153" t="s">
        <v>112</v>
      </c>
      <c r="H42" s="153" t="s">
        <v>112</v>
      </c>
      <c r="I42" s="153" t="s">
        <v>112</v>
      </c>
      <c r="J42" s="153" t="s">
        <v>112</v>
      </c>
      <c r="K42" s="153" t="s">
        <v>112</v>
      </c>
      <c r="L42" s="153" t="s">
        <v>112</v>
      </c>
      <c r="M42" s="153" t="s">
        <v>112</v>
      </c>
      <c r="N42" s="153" t="s">
        <v>112</v>
      </c>
      <c r="O42" s="153" t="s">
        <v>112</v>
      </c>
      <c r="P42" s="153" t="s">
        <v>112</v>
      </c>
      <c r="Q42" s="153" t="s">
        <v>112</v>
      </c>
      <c r="R42" s="153" t="s">
        <v>112</v>
      </c>
      <c r="S42" s="153" t="s">
        <v>112</v>
      </c>
      <c r="T42" s="144"/>
      <c r="U42" s="12"/>
    </row>
    <row r="43" spans="1:21" ht="16" customHeight="1" thickBot="1" x14ac:dyDescent="0.25">
      <c r="A43" s="160" t="s">
        <v>330</v>
      </c>
      <c r="B43" s="153" t="s">
        <v>112</v>
      </c>
      <c r="C43" s="153" t="s">
        <v>112</v>
      </c>
      <c r="D43" s="153" t="s">
        <v>112</v>
      </c>
      <c r="E43" s="153" t="s">
        <v>112</v>
      </c>
      <c r="F43" s="153" t="s">
        <v>112</v>
      </c>
      <c r="G43" s="153" t="s">
        <v>112</v>
      </c>
      <c r="H43" s="153" t="s">
        <v>112</v>
      </c>
      <c r="I43" s="153" t="s">
        <v>112</v>
      </c>
      <c r="J43" s="153" t="s">
        <v>112</v>
      </c>
      <c r="K43" s="153" t="s">
        <v>112</v>
      </c>
      <c r="L43" s="153" t="s">
        <v>112</v>
      </c>
      <c r="M43" s="153" t="s">
        <v>112</v>
      </c>
      <c r="N43" s="153" t="s">
        <v>112</v>
      </c>
      <c r="O43" s="153" t="s">
        <v>112</v>
      </c>
      <c r="P43" s="153" t="s">
        <v>112</v>
      </c>
      <c r="Q43" s="153" t="s">
        <v>112</v>
      </c>
      <c r="R43" s="153" t="s">
        <v>112</v>
      </c>
      <c r="S43" s="153" t="s">
        <v>112</v>
      </c>
      <c r="T43" s="144"/>
      <c r="U43" s="12"/>
    </row>
    <row r="44" spans="1:21" ht="16" customHeight="1" thickBot="1" x14ac:dyDescent="0.25">
      <c r="A44" s="160" t="s">
        <v>331</v>
      </c>
      <c r="B44" s="153" t="s">
        <v>112</v>
      </c>
      <c r="C44" s="153" t="s">
        <v>112</v>
      </c>
      <c r="D44" s="153" t="s">
        <v>112</v>
      </c>
      <c r="E44" s="153" t="s">
        <v>112</v>
      </c>
      <c r="F44" s="153" t="s">
        <v>112</v>
      </c>
      <c r="G44" s="153" t="s">
        <v>112</v>
      </c>
      <c r="H44" s="153" t="s">
        <v>112</v>
      </c>
      <c r="I44" s="153" t="s">
        <v>112</v>
      </c>
      <c r="J44" s="153" t="s">
        <v>112</v>
      </c>
      <c r="K44" s="153" t="s">
        <v>112</v>
      </c>
      <c r="L44" s="153" t="s">
        <v>112</v>
      </c>
      <c r="M44" s="153" t="s">
        <v>112</v>
      </c>
      <c r="N44" s="153" t="s">
        <v>112</v>
      </c>
      <c r="O44" s="153" t="s">
        <v>112</v>
      </c>
      <c r="P44" s="153" t="s">
        <v>112</v>
      </c>
      <c r="Q44" s="153" t="s">
        <v>112</v>
      </c>
      <c r="R44" s="153" t="s">
        <v>112</v>
      </c>
      <c r="S44" s="153" t="s">
        <v>112</v>
      </c>
      <c r="T44" s="144"/>
      <c r="U44" s="12"/>
    </row>
    <row r="45" spans="1:21" ht="35" thickBot="1" x14ac:dyDescent="0.25">
      <c r="A45" s="17" t="s">
        <v>332</v>
      </c>
      <c r="B45" s="219"/>
      <c r="C45" s="210"/>
      <c r="D45" s="210"/>
      <c r="E45" s="210"/>
      <c r="F45" s="210"/>
      <c r="G45" s="210"/>
      <c r="H45" s="210"/>
      <c r="I45" s="210"/>
      <c r="J45" s="210"/>
      <c r="K45" s="210"/>
      <c r="L45" s="210"/>
      <c r="M45" s="210"/>
      <c r="N45" s="210"/>
      <c r="O45" s="210"/>
      <c r="P45" s="210"/>
      <c r="Q45" s="210"/>
      <c r="R45" s="210"/>
      <c r="S45" s="210"/>
      <c r="T45" s="144"/>
      <c r="U45" s="12"/>
    </row>
    <row r="46" spans="1:21" ht="35" thickBot="1" x14ac:dyDescent="0.25">
      <c r="A46" s="160" t="s">
        <v>333</v>
      </c>
      <c r="B46" s="153" t="s">
        <v>112</v>
      </c>
      <c r="C46" s="153" t="s">
        <v>112</v>
      </c>
      <c r="D46" s="153" t="s">
        <v>112</v>
      </c>
      <c r="E46" s="153" t="s">
        <v>112</v>
      </c>
      <c r="F46" s="153" t="s">
        <v>112</v>
      </c>
      <c r="G46" s="153" t="s">
        <v>112</v>
      </c>
      <c r="H46" s="153" t="s">
        <v>112</v>
      </c>
      <c r="I46" s="153" t="s">
        <v>112</v>
      </c>
      <c r="J46" s="153" t="s">
        <v>112</v>
      </c>
      <c r="K46" s="153" t="s">
        <v>112</v>
      </c>
      <c r="L46" s="153" t="s">
        <v>112</v>
      </c>
      <c r="M46" s="153" t="s">
        <v>112</v>
      </c>
      <c r="N46" s="153" t="s">
        <v>112</v>
      </c>
      <c r="O46" s="153" t="s">
        <v>112</v>
      </c>
      <c r="P46" s="153" t="s">
        <v>112</v>
      </c>
      <c r="Q46" s="153" t="s">
        <v>112</v>
      </c>
      <c r="R46" s="153" t="s">
        <v>112</v>
      </c>
      <c r="S46" s="153" t="s">
        <v>112</v>
      </c>
      <c r="T46" s="144"/>
      <c r="U46" s="12"/>
    </row>
    <row r="47" spans="1:21" ht="52" thickBot="1" x14ac:dyDescent="0.25">
      <c r="A47" s="160" t="s">
        <v>334</v>
      </c>
      <c r="B47" s="153" t="s">
        <v>112</v>
      </c>
      <c r="C47" s="153" t="s">
        <v>112</v>
      </c>
      <c r="D47" s="153" t="s">
        <v>112</v>
      </c>
      <c r="E47" s="153" t="s">
        <v>112</v>
      </c>
      <c r="F47" s="153" t="s">
        <v>112</v>
      </c>
      <c r="G47" s="153" t="s">
        <v>112</v>
      </c>
      <c r="H47" s="153" t="s">
        <v>112</v>
      </c>
      <c r="I47" s="153" t="s">
        <v>112</v>
      </c>
      <c r="J47" s="153" t="s">
        <v>112</v>
      </c>
      <c r="K47" s="153" t="s">
        <v>112</v>
      </c>
      <c r="L47" s="153" t="s">
        <v>112</v>
      </c>
      <c r="M47" s="153" t="s">
        <v>112</v>
      </c>
      <c r="N47" s="153" t="s">
        <v>112</v>
      </c>
      <c r="O47" s="153" t="s">
        <v>112</v>
      </c>
      <c r="P47" s="153" t="s">
        <v>112</v>
      </c>
      <c r="Q47" s="153" t="s">
        <v>112</v>
      </c>
      <c r="R47" s="153" t="s">
        <v>112</v>
      </c>
      <c r="S47" s="153" t="s">
        <v>112</v>
      </c>
      <c r="T47" s="144"/>
      <c r="U47" s="12"/>
    </row>
    <row r="48" spans="1:21" ht="35" thickBot="1" x14ac:dyDescent="0.25">
      <c r="A48" s="160" t="s">
        <v>335</v>
      </c>
      <c r="B48" s="153" t="s">
        <v>112</v>
      </c>
      <c r="C48" s="153" t="s">
        <v>112</v>
      </c>
      <c r="D48" s="153" t="s">
        <v>112</v>
      </c>
      <c r="E48" s="153" t="s">
        <v>112</v>
      </c>
      <c r="F48" s="153" t="s">
        <v>112</v>
      </c>
      <c r="G48" s="153" t="s">
        <v>112</v>
      </c>
      <c r="H48" s="153" t="s">
        <v>112</v>
      </c>
      <c r="I48" s="153" t="s">
        <v>112</v>
      </c>
      <c r="J48" s="153" t="s">
        <v>112</v>
      </c>
      <c r="K48" s="153" t="s">
        <v>112</v>
      </c>
      <c r="L48" s="153" t="s">
        <v>112</v>
      </c>
      <c r="M48" s="153" t="s">
        <v>112</v>
      </c>
      <c r="N48" s="153" t="s">
        <v>112</v>
      </c>
      <c r="O48" s="153" t="s">
        <v>112</v>
      </c>
      <c r="P48" s="153" t="s">
        <v>112</v>
      </c>
      <c r="Q48" s="153" t="s">
        <v>112</v>
      </c>
      <c r="R48" s="153" t="s">
        <v>112</v>
      </c>
      <c r="S48" s="153" t="s">
        <v>112</v>
      </c>
      <c r="T48" s="144"/>
      <c r="U48" s="12"/>
    </row>
    <row r="49" spans="1:21" ht="16" customHeight="1" thickBot="1" x14ac:dyDescent="0.25">
      <c r="A49" s="160" t="s">
        <v>336</v>
      </c>
      <c r="B49" s="153" t="s">
        <v>112</v>
      </c>
      <c r="C49" s="153" t="s">
        <v>112</v>
      </c>
      <c r="D49" s="153" t="s">
        <v>112</v>
      </c>
      <c r="E49" s="153" t="s">
        <v>112</v>
      </c>
      <c r="F49" s="153" t="s">
        <v>112</v>
      </c>
      <c r="G49" s="153" t="s">
        <v>112</v>
      </c>
      <c r="H49" s="153" t="s">
        <v>112</v>
      </c>
      <c r="I49" s="153" t="s">
        <v>112</v>
      </c>
      <c r="J49" s="153" t="s">
        <v>112</v>
      </c>
      <c r="K49" s="153" t="s">
        <v>112</v>
      </c>
      <c r="L49" s="153" t="s">
        <v>112</v>
      </c>
      <c r="M49" s="153" t="s">
        <v>112</v>
      </c>
      <c r="N49" s="153" t="s">
        <v>112</v>
      </c>
      <c r="O49" s="153" t="s">
        <v>112</v>
      </c>
      <c r="P49" s="153" t="s">
        <v>112</v>
      </c>
      <c r="Q49" s="153" t="s">
        <v>112</v>
      </c>
      <c r="R49" s="153" t="s">
        <v>112</v>
      </c>
      <c r="S49" s="153" t="s">
        <v>112</v>
      </c>
      <c r="T49" s="144"/>
      <c r="U49" s="12"/>
    </row>
    <row r="50" spans="1:21" ht="35" customHeight="1" thickBot="1" x14ac:dyDescent="0.25">
      <c r="A50" s="159" t="s">
        <v>337</v>
      </c>
      <c r="B50" s="219"/>
      <c r="C50" s="210"/>
      <c r="D50" s="210"/>
      <c r="E50" s="210"/>
      <c r="F50" s="210"/>
      <c r="G50" s="210"/>
      <c r="H50" s="210"/>
      <c r="I50" s="210"/>
      <c r="J50" s="210"/>
      <c r="K50" s="210"/>
      <c r="L50" s="210"/>
      <c r="M50" s="210"/>
      <c r="N50" s="210"/>
      <c r="O50" s="210"/>
      <c r="P50" s="210"/>
      <c r="Q50" s="210"/>
      <c r="R50" s="210"/>
      <c r="S50" s="210"/>
      <c r="T50" s="144"/>
      <c r="U50" s="12"/>
    </row>
    <row r="51" spans="1:21" ht="35" thickBot="1" x14ac:dyDescent="0.25">
      <c r="A51" s="160" t="s">
        <v>338</v>
      </c>
      <c r="B51" s="153" t="s">
        <v>112</v>
      </c>
      <c r="C51" s="153" t="s">
        <v>112</v>
      </c>
      <c r="D51" s="153" t="s">
        <v>112</v>
      </c>
      <c r="E51" s="153" t="s">
        <v>112</v>
      </c>
      <c r="F51" s="153" t="s">
        <v>112</v>
      </c>
      <c r="G51" s="153" t="s">
        <v>112</v>
      </c>
      <c r="H51" s="153" t="s">
        <v>112</v>
      </c>
      <c r="I51" s="153" t="s">
        <v>112</v>
      </c>
      <c r="J51" s="153" t="s">
        <v>112</v>
      </c>
      <c r="K51" s="153" t="s">
        <v>112</v>
      </c>
      <c r="L51" s="153" t="s">
        <v>112</v>
      </c>
      <c r="M51" s="153" t="s">
        <v>112</v>
      </c>
      <c r="N51" s="153" t="s">
        <v>112</v>
      </c>
      <c r="O51" s="153" t="s">
        <v>112</v>
      </c>
      <c r="P51" s="153" t="s">
        <v>112</v>
      </c>
      <c r="Q51" s="153" t="s">
        <v>112</v>
      </c>
      <c r="R51" s="153" t="s">
        <v>112</v>
      </c>
      <c r="S51" s="153" t="s">
        <v>112</v>
      </c>
      <c r="T51" s="144"/>
      <c r="U51" s="12"/>
    </row>
    <row r="52" spans="1:21" ht="16" customHeight="1" thickBot="1" x14ac:dyDescent="0.25">
      <c r="A52" s="160" t="s">
        <v>339</v>
      </c>
      <c r="B52" s="153" t="s">
        <v>112</v>
      </c>
      <c r="C52" s="153" t="s">
        <v>112</v>
      </c>
      <c r="D52" s="153" t="s">
        <v>112</v>
      </c>
      <c r="E52" s="153" t="s">
        <v>112</v>
      </c>
      <c r="F52" s="153" t="s">
        <v>112</v>
      </c>
      <c r="G52" s="153" t="s">
        <v>112</v>
      </c>
      <c r="H52" s="153" t="s">
        <v>112</v>
      </c>
      <c r="I52" s="153" t="s">
        <v>112</v>
      </c>
      <c r="J52" s="153" t="s">
        <v>112</v>
      </c>
      <c r="K52" s="153" t="s">
        <v>112</v>
      </c>
      <c r="L52" s="153" t="s">
        <v>112</v>
      </c>
      <c r="M52" s="153" t="s">
        <v>112</v>
      </c>
      <c r="N52" s="153" t="s">
        <v>112</v>
      </c>
      <c r="O52" s="153" t="s">
        <v>112</v>
      </c>
      <c r="P52" s="153" t="s">
        <v>112</v>
      </c>
      <c r="Q52" s="153" t="s">
        <v>112</v>
      </c>
      <c r="R52" s="153" t="s">
        <v>112</v>
      </c>
      <c r="S52" s="153" t="s">
        <v>112</v>
      </c>
      <c r="T52" s="144"/>
      <c r="U52" s="12"/>
    </row>
    <row r="53" spans="1:21" ht="16" customHeight="1" thickBot="1" x14ac:dyDescent="0.25">
      <c r="A53" s="160" t="s">
        <v>340</v>
      </c>
      <c r="B53" s="153" t="s">
        <v>112</v>
      </c>
      <c r="C53" s="153" t="s">
        <v>112</v>
      </c>
      <c r="D53" s="153" t="s">
        <v>112</v>
      </c>
      <c r="E53" s="153" t="s">
        <v>112</v>
      </c>
      <c r="F53" s="153" t="s">
        <v>112</v>
      </c>
      <c r="G53" s="153" t="s">
        <v>112</v>
      </c>
      <c r="H53" s="153" t="s">
        <v>112</v>
      </c>
      <c r="I53" s="153" t="s">
        <v>112</v>
      </c>
      <c r="J53" s="153" t="s">
        <v>112</v>
      </c>
      <c r="K53" s="153" t="s">
        <v>112</v>
      </c>
      <c r="L53" s="153" t="s">
        <v>112</v>
      </c>
      <c r="M53" s="153" t="s">
        <v>112</v>
      </c>
      <c r="N53" s="153" t="s">
        <v>112</v>
      </c>
      <c r="O53" s="153" t="s">
        <v>112</v>
      </c>
      <c r="P53" s="153" t="s">
        <v>112</v>
      </c>
      <c r="Q53" s="153" t="s">
        <v>112</v>
      </c>
      <c r="R53" s="153" t="s">
        <v>112</v>
      </c>
      <c r="S53" s="153" t="s">
        <v>112</v>
      </c>
      <c r="T53" s="144"/>
      <c r="U53" s="12"/>
    </row>
    <row r="54" spans="1:21" ht="16" customHeight="1" thickBot="1" x14ac:dyDescent="0.25">
      <c r="A54" s="160" t="s">
        <v>341</v>
      </c>
      <c r="B54" s="153" t="s">
        <v>112</v>
      </c>
      <c r="C54" s="153" t="s">
        <v>112</v>
      </c>
      <c r="D54" s="153" t="s">
        <v>112</v>
      </c>
      <c r="E54" s="153" t="s">
        <v>112</v>
      </c>
      <c r="F54" s="153" t="s">
        <v>112</v>
      </c>
      <c r="G54" s="153" t="s">
        <v>112</v>
      </c>
      <c r="H54" s="153" t="s">
        <v>112</v>
      </c>
      <c r="I54" s="153" t="s">
        <v>112</v>
      </c>
      <c r="J54" s="153" t="s">
        <v>112</v>
      </c>
      <c r="K54" s="153" t="s">
        <v>112</v>
      </c>
      <c r="L54" s="153" t="s">
        <v>112</v>
      </c>
      <c r="M54" s="153" t="s">
        <v>112</v>
      </c>
      <c r="N54" s="153" t="s">
        <v>112</v>
      </c>
      <c r="O54" s="153" t="s">
        <v>112</v>
      </c>
      <c r="P54" s="153" t="s">
        <v>112</v>
      </c>
      <c r="Q54" s="153" t="s">
        <v>112</v>
      </c>
      <c r="R54" s="153" t="s">
        <v>112</v>
      </c>
      <c r="S54" s="153" t="s">
        <v>112</v>
      </c>
      <c r="T54" s="144"/>
      <c r="U54" s="12"/>
    </row>
    <row r="55" spans="1:21" ht="16" customHeight="1" thickBot="1" x14ac:dyDescent="0.25">
      <c r="A55" s="160" t="s">
        <v>342</v>
      </c>
      <c r="B55" s="153" t="s">
        <v>112</v>
      </c>
      <c r="C55" s="153" t="s">
        <v>112</v>
      </c>
      <c r="D55" s="153" t="s">
        <v>112</v>
      </c>
      <c r="E55" s="153" t="s">
        <v>112</v>
      </c>
      <c r="F55" s="153" t="s">
        <v>112</v>
      </c>
      <c r="G55" s="153" t="s">
        <v>112</v>
      </c>
      <c r="H55" s="153" t="s">
        <v>112</v>
      </c>
      <c r="I55" s="153" t="s">
        <v>112</v>
      </c>
      <c r="J55" s="153" t="s">
        <v>112</v>
      </c>
      <c r="K55" s="153" t="s">
        <v>112</v>
      </c>
      <c r="L55" s="153" t="s">
        <v>112</v>
      </c>
      <c r="M55" s="153" t="s">
        <v>112</v>
      </c>
      <c r="N55" s="153" t="s">
        <v>112</v>
      </c>
      <c r="O55" s="153" t="s">
        <v>112</v>
      </c>
      <c r="P55" s="153" t="s">
        <v>112</v>
      </c>
      <c r="Q55" s="153" t="s">
        <v>112</v>
      </c>
      <c r="R55" s="153" t="s">
        <v>112</v>
      </c>
      <c r="S55" s="153" t="s">
        <v>112</v>
      </c>
      <c r="T55" s="144"/>
      <c r="U55" s="12"/>
    </row>
    <row r="56" spans="1:21" ht="35" thickBot="1" x14ac:dyDescent="0.25">
      <c r="A56" s="160" t="s">
        <v>343</v>
      </c>
      <c r="B56" s="153" t="s">
        <v>112</v>
      </c>
      <c r="C56" s="153" t="s">
        <v>112</v>
      </c>
      <c r="D56" s="153" t="s">
        <v>112</v>
      </c>
      <c r="E56" s="153" t="s">
        <v>112</v>
      </c>
      <c r="F56" s="153" t="s">
        <v>112</v>
      </c>
      <c r="G56" s="153" t="s">
        <v>112</v>
      </c>
      <c r="H56" s="153" t="s">
        <v>112</v>
      </c>
      <c r="I56" s="153" t="s">
        <v>112</v>
      </c>
      <c r="J56" s="153" t="s">
        <v>112</v>
      </c>
      <c r="K56" s="153" t="s">
        <v>112</v>
      </c>
      <c r="L56" s="153" t="s">
        <v>112</v>
      </c>
      <c r="M56" s="153" t="s">
        <v>112</v>
      </c>
      <c r="N56" s="153" t="s">
        <v>112</v>
      </c>
      <c r="O56" s="153" t="s">
        <v>112</v>
      </c>
      <c r="P56" s="153" t="s">
        <v>112</v>
      </c>
      <c r="Q56" s="153" t="s">
        <v>112</v>
      </c>
      <c r="R56" s="153" t="s">
        <v>112</v>
      </c>
      <c r="S56" s="153" t="s">
        <v>112</v>
      </c>
      <c r="T56" s="144"/>
      <c r="U56" s="12"/>
    </row>
    <row r="57" spans="1:21" ht="16" customHeight="1" thickBot="1" x14ac:dyDescent="0.25">
      <c r="A57" s="160" t="s">
        <v>344</v>
      </c>
      <c r="B57" s="153" t="s">
        <v>112</v>
      </c>
      <c r="C57" s="153" t="s">
        <v>112</v>
      </c>
      <c r="D57" s="153" t="s">
        <v>112</v>
      </c>
      <c r="E57" s="153" t="s">
        <v>112</v>
      </c>
      <c r="F57" s="153" t="s">
        <v>112</v>
      </c>
      <c r="G57" s="153" t="s">
        <v>112</v>
      </c>
      <c r="H57" s="153" t="s">
        <v>112</v>
      </c>
      <c r="I57" s="153" t="s">
        <v>112</v>
      </c>
      <c r="J57" s="153" t="s">
        <v>112</v>
      </c>
      <c r="K57" s="153" t="s">
        <v>112</v>
      </c>
      <c r="L57" s="153" t="s">
        <v>112</v>
      </c>
      <c r="M57" s="153" t="s">
        <v>112</v>
      </c>
      <c r="N57" s="153" t="s">
        <v>112</v>
      </c>
      <c r="O57" s="153" t="s">
        <v>112</v>
      </c>
      <c r="P57" s="153" t="s">
        <v>112</v>
      </c>
      <c r="Q57" s="153" t="s">
        <v>112</v>
      </c>
      <c r="R57" s="153" t="s">
        <v>112</v>
      </c>
      <c r="S57" s="153" t="s">
        <v>112</v>
      </c>
      <c r="T57" s="144"/>
      <c r="U57" s="12"/>
    </row>
    <row r="58" spans="1:21" ht="16" customHeight="1" thickBot="1" x14ac:dyDescent="0.25">
      <c r="A58" s="160" t="s">
        <v>345</v>
      </c>
      <c r="B58" s="153" t="s">
        <v>112</v>
      </c>
      <c r="C58" s="153" t="s">
        <v>112</v>
      </c>
      <c r="D58" s="153" t="s">
        <v>112</v>
      </c>
      <c r="E58" s="153" t="s">
        <v>112</v>
      </c>
      <c r="F58" s="153" t="s">
        <v>112</v>
      </c>
      <c r="G58" s="153" t="s">
        <v>112</v>
      </c>
      <c r="H58" s="153" t="s">
        <v>112</v>
      </c>
      <c r="I58" s="153" t="s">
        <v>112</v>
      </c>
      <c r="J58" s="153" t="s">
        <v>112</v>
      </c>
      <c r="K58" s="153" t="s">
        <v>112</v>
      </c>
      <c r="L58" s="153" t="s">
        <v>112</v>
      </c>
      <c r="M58" s="153" t="s">
        <v>112</v>
      </c>
      <c r="N58" s="153" t="s">
        <v>112</v>
      </c>
      <c r="O58" s="153" t="s">
        <v>112</v>
      </c>
      <c r="P58" s="153" t="s">
        <v>112</v>
      </c>
      <c r="Q58" s="153" t="s">
        <v>112</v>
      </c>
      <c r="R58" s="153" t="s">
        <v>112</v>
      </c>
      <c r="S58" s="153" t="s">
        <v>112</v>
      </c>
      <c r="T58" s="144"/>
      <c r="U58" s="12"/>
    </row>
    <row r="59" spans="1:21" ht="16" customHeight="1" thickBot="1" x14ac:dyDescent="0.25">
      <c r="A59" s="160" t="s">
        <v>346</v>
      </c>
      <c r="B59" s="153" t="s">
        <v>112</v>
      </c>
      <c r="C59" s="153" t="s">
        <v>112</v>
      </c>
      <c r="D59" s="153" t="s">
        <v>112</v>
      </c>
      <c r="E59" s="153" t="s">
        <v>112</v>
      </c>
      <c r="F59" s="153" t="s">
        <v>112</v>
      </c>
      <c r="G59" s="153" t="s">
        <v>112</v>
      </c>
      <c r="H59" s="153" t="s">
        <v>112</v>
      </c>
      <c r="I59" s="153" t="s">
        <v>112</v>
      </c>
      <c r="J59" s="153" t="s">
        <v>112</v>
      </c>
      <c r="K59" s="153" t="s">
        <v>112</v>
      </c>
      <c r="L59" s="153" t="s">
        <v>112</v>
      </c>
      <c r="M59" s="153" t="s">
        <v>112</v>
      </c>
      <c r="N59" s="153" t="s">
        <v>112</v>
      </c>
      <c r="O59" s="153" t="s">
        <v>112</v>
      </c>
      <c r="P59" s="153" t="s">
        <v>112</v>
      </c>
      <c r="Q59" s="153" t="s">
        <v>112</v>
      </c>
      <c r="R59" s="153" t="s">
        <v>112</v>
      </c>
      <c r="S59" s="153" t="s">
        <v>112</v>
      </c>
      <c r="T59" s="144"/>
      <c r="U59" s="12"/>
    </row>
    <row r="60" spans="1:21" ht="16" customHeight="1" thickBot="1" x14ac:dyDescent="0.25">
      <c r="A60" s="160" t="s">
        <v>347</v>
      </c>
      <c r="B60" s="153" t="s">
        <v>112</v>
      </c>
      <c r="C60" s="153" t="s">
        <v>112</v>
      </c>
      <c r="D60" s="153" t="s">
        <v>112</v>
      </c>
      <c r="E60" s="153" t="s">
        <v>112</v>
      </c>
      <c r="F60" s="153" t="s">
        <v>112</v>
      </c>
      <c r="G60" s="153" t="s">
        <v>112</v>
      </c>
      <c r="H60" s="153" t="s">
        <v>112</v>
      </c>
      <c r="I60" s="153" t="s">
        <v>112</v>
      </c>
      <c r="J60" s="153" t="s">
        <v>112</v>
      </c>
      <c r="K60" s="153" t="s">
        <v>112</v>
      </c>
      <c r="L60" s="153" t="s">
        <v>112</v>
      </c>
      <c r="M60" s="153" t="s">
        <v>112</v>
      </c>
      <c r="N60" s="153" t="s">
        <v>112</v>
      </c>
      <c r="O60" s="153" t="s">
        <v>112</v>
      </c>
      <c r="P60" s="153" t="s">
        <v>112</v>
      </c>
      <c r="Q60" s="153" t="s">
        <v>112</v>
      </c>
      <c r="R60" s="153" t="s">
        <v>112</v>
      </c>
      <c r="S60" s="153" t="s">
        <v>112</v>
      </c>
      <c r="T60" s="144"/>
    </row>
    <row r="61" spans="1:21" ht="16" customHeight="1" thickBot="1" x14ac:dyDescent="0.25">
      <c r="A61" s="160" t="s">
        <v>348</v>
      </c>
      <c r="B61" s="153" t="s">
        <v>112</v>
      </c>
      <c r="C61" s="153" t="s">
        <v>112</v>
      </c>
      <c r="D61" s="153" t="s">
        <v>112</v>
      </c>
      <c r="E61" s="153" t="s">
        <v>112</v>
      </c>
      <c r="F61" s="153" t="s">
        <v>112</v>
      </c>
      <c r="G61" s="153" t="s">
        <v>112</v>
      </c>
      <c r="H61" s="153" t="s">
        <v>112</v>
      </c>
      <c r="I61" s="153" t="s">
        <v>112</v>
      </c>
      <c r="J61" s="153" t="s">
        <v>112</v>
      </c>
      <c r="K61" s="153" t="s">
        <v>112</v>
      </c>
      <c r="L61" s="153" t="s">
        <v>112</v>
      </c>
      <c r="M61" s="153" t="s">
        <v>112</v>
      </c>
      <c r="N61" s="153" t="s">
        <v>112</v>
      </c>
      <c r="O61" s="153" t="s">
        <v>112</v>
      </c>
      <c r="P61" s="153" t="s">
        <v>112</v>
      </c>
      <c r="Q61" s="153" t="s">
        <v>112</v>
      </c>
      <c r="R61" s="153" t="s">
        <v>112</v>
      </c>
      <c r="S61" s="153" t="s">
        <v>112</v>
      </c>
      <c r="T61" s="144"/>
    </row>
    <row r="62" spans="1:21" ht="35" thickBot="1" x14ac:dyDescent="0.25">
      <c r="A62" s="159" t="s">
        <v>349</v>
      </c>
      <c r="B62" s="219"/>
      <c r="C62" s="210"/>
      <c r="D62" s="210"/>
      <c r="E62" s="210"/>
      <c r="F62" s="210"/>
      <c r="G62" s="210"/>
      <c r="H62" s="210"/>
      <c r="I62" s="210"/>
      <c r="J62" s="210"/>
      <c r="K62" s="210"/>
      <c r="L62" s="210"/>
      <c r="M62" s="210"/>
      <c r="N62" s="210"/>
      <c r="O62" s="210"/>
      <c r="P62" s="210"/>
      <c r="Q62" s="210"/>
      <c r="R62" s="210"/>
      <c r="S62" s="210"/>
      <c r="T62" s="144"/>
    </row>
    <row r="63" spans="1:21" ht="35" thickBot="1" x14ac:dyDescent="0.25">
      <c r="A63" s="160" t="s">
        <v>350</v>
      </c>
      <c r="B63" s="153" t="s">
        <v>112</v>
      </c>
      <c r="C63" s="153" t="s">
        <v>112</v>
      </c>
      <c r="D63" s="153" t="s">
        <v>112</v>
      </c>
      <c r="E63" s="153" t="s">
        <v>112</v>
      </c>
      <c r="F63" s="153" t="s">
        <v>112</v>
      </c>
      <c r="G63" s="153" t="s">
        <v>112</v>
      </c>
      <c r="H63" s="153" t="s">
        <v>112</v>
      </c>
      <c r="I63" s="153" t="s">
        <v>112</v>
      </c>
      <c r="J63" s="153" t="s">
        <v>112</v>
      </c>
      <c r="K63" s="153" t="s">
        <v>112</v>
      </c>
      <c r="L63" s="153" t="s">
        <v>112</v>
      </c>
      <c r="M63" s="153" t="s">
        <v>112</v>
      </c>
      <c r="N63" s="153" t="s">
        <v>112</v>
      </c>
      <c r="O63" s="153" t="s">
        <v>112</v>
      </c>
      <c r="P63" s="153" t="s">
        <v>112</v>
      </c>
      <c r="Q63" s="153" t="s">
        <v>112</v>
      </c>
      <c r="R63" s="153" t="s">
        <v>112</v>
      </c>
      <c r="S63" s="153" t="s">
        <v>112</v>
      </c>
      <c r="T63" s="144"/>
    </row>
    <row r="64" spans="1:21" ht="35" thickBot="1" x14ac:dyDescent="0.25">
      <c r="A64" s="160" t="s">
        <v>351</v>
      </c>
      <c r="B64" s="153" t="s">
        <v>112</v>
      </c>
      <c r="C64" s="153" t="s">
        <v>112</v>
      </c>
      <c r="D64" s="153" t="s">
        <v>112</v>
      </c>
      <c r="E64" s="153" t="s">
        <v>112</v>
      </c>
      <c r="F64" s="153" t="s">
        <v>112</v>
      </c>
      <c r="G64" s="153" t="s">
        <v>112</v>
      </c>
      <c r="H64" s="153" t="s">
        <v>112</v>
      </c>
      <c r="I64" s="153" t="s">
        <v>112</v>
      </c>
      <c r="J64" s="153" t="s">
        <v>112</v>
      </c>
      <c r="K64" s="153" t="s">
        <v>112</v>
      </c>
      <c r="L64" s="153" t="s">
        <v>112</v>
      </c>
      <c r="M64" s="153" t="s">
        <v>112</v>
      </c>
      <c r="N64" s="153" t="s">
        <v>112</v>
      </c>
      <c r="O64" s="153" t="s">
        <v>112</v>
      </c>
      <c r="P64" s="153" t="s">
        <v>112</v>
      </c>
      <c r="Q64" s="153" t="s">
        <v>112</v>
      </c>
      <c r="R64" s="153" t="s">
        <v>112</v>
      </c>
      <c r="S64" s="153" t="s">
        <v>112</v>
      </c>
      <c r="T64" s="144"/>
    </row>
    <row r="65" spans="1:20" ht="35" thickBot="1" x14ac:dyDescent="0.25">
      <c r="A65" s="160" t="s">
        <v>352</v>
      </c>
      <c r="B65" s="153" t="s">
        <v>112</v>
      </c>
      <c r="C65" s="153" t="s">
        <v>112</v>
      </c>
      <c r="D65" s="153" t="s">
        <v>112</v>
      </c>
      <c r="E65" s="153" t="s">
        <v>112</v>
      </c>
      <c r="F65" s="153" t="s">
        <v>112</v>
      </c>
      <c r="G65" s="153" t="s">
        <v>112</v>
      </c>
      <c r="H65" s="153" t="s">
        <v>112</v>
      </c>
      <c r="I65" s="153" t="s">
        <v>112</v>
      </c>
      <c r="J65" s="153" t="s">
        <v>112</v>
      </c>
      <c r="K65" s="153" t="s">
        <v>112</v>
      </c>
      <c r="L65" s="153" t="s">
        <v>112</v>
      </c>
      <c r="M65" s="153" t="s">
        <v>112</v>
      </c>
      <c r="N65" s="153" t="s">
        <v>112</v>
      </c>
      <c r="O65" s="153" t="s">
        <v>112</v>
      </c>
      <c r="P65" s="153" t="s">
        <v>112</v>
      </c>
      <c r="Q65" s="153" t="s">
        <v>112</v>
      </c>
      <c r="R65" s="153" t="s">
        <v>112</v>
      </c>
      <c r="S65" s="153" t="s">
        <v>112</v>
      </c>
      <c r="T65" s="144"/>
    </row>
    <row r="66" spans="1:20" ht="16" customHeight="1" thickBot="1" x14ac:dyDescent="0.25">
      <c r="A66" s="160" t="s">
        <v>353</v>
      </c>
      <c r="B66" s="153" t="s">
        <v>112</v>
      </c>
      <c r="C66" s="153" t="s">
        <v>112</v>
      </c>
      <c r="D66" s="153" t="s">
        <v>112</v>
      </c>
      <c r="E66" s="153" t="s">
        <v>112</v>
      </c>
      <c r="F66" s="153" t="s">
        <v>112</v>
      </c>
      <c r="G66" s="153" t="s">
        <v>112</v>
      </c>
      <c r="H66" s="153" t="s">
        <v>112</v>
      </c>
      <c r="I66" s="153" t="s">
        <v>112</v>
      </c>
      <c r="J66" s="153" t="s">
        <v>112</v>
      </c>
      <c r="K66" s="153" t="s">
        <v>112</v>
      </c>
      <c r="L66" s="153" t="s">
        <v>112</v>
      </c>
      <c r="M66" s="153" t="s">
        <v>112</v>
      </c>
      <c r="N66" s="153" t="s">
        <v>112</v>
      </c>
      <c r="O66" s="153" t="s">
        <v>112</v>
      </c>
      <c r="P66" s="153" t="s">
        <v>112</v>
      </c>
      <c r="Q66" s="153" t="s">
        <v>112</v>
      </c>
      <c r="R66" s="153" t="s">
        <v>112</v>
      </c>
      <c r="S66" s="153" t="s">
        <v>112</v>
      </c>
      <c r="T66" s="144"/>
    </row>
    <row r="67" spans="1:20" ht="35" thickBot="1" x14ac:dyDescent="0.25">
      <c r="A67" s="161" t="s">
        <v>676</v>
      </c>
      <c r="B67" s="153" t="s">
        <v>112</v>
      </c>
      <c r="C67" s="153" t="s">
        <v>112</v>
      </c>
      <c r="D67" s="153" t="s">
        <v>112</v>
      </c>
      <c r="E67" s="153" t="s">
        <v>112</v>
      </c>
      <c r="F67" s="153" t="s">
        <v>112</v>
      </c>
      <c r="G67" s="153" t="s">
        <v>112</v>
      </c>
      <c r="H67" s="153" t="s">
        <v>112</v>
      </c>
      <c r="I67" s="153" t="s">
        <v>112</v>
      </c>
      <c r="J67" s="153" t="s">
        <v>112</v>
      </c>
      <c r="K67" s="153" t="s">
        <v>112</v>
      </c>
      <c r="L67" s="153" t="s">
        <v>112</v>
      </c>
      <c r="M67" s="153" t="s">
        <v>112</v>
      </c>
      <c r="N67" s="153" t="s">
        <v>112</v>
      </c>
      <c r="O67" s="153" t="s">
        <v>112</v>
      </c>
      <c r="P67" s="153" t="s">
        <v>112</v>
      </c>
      <c r="Q67" s="153" t="s">
        <v>112</v>
      </c>
      <c r="R67" s="153" t="s">
        <v>112</v>
      </c>
      <c r="S67" s="153" t="s">
        <v>112</v>
      </c>
      <c r="T67" s="144"/>
    </row>
    <row r="68" spans="1:20" ht="51" customHeight="1" thickBot="1" x14ac:dyDescent="0.25">
      <c r="A68" s="159" t="s">
        <v>354</v>
      </c>
      <c r="B68" s="153" t="s">
        <v>112</v>
      </c>
      <c r="C68" s="153" t="s">
        <v>112</v>
      </c>
      <c r="D68" s="153" t="s">
        <v>112</v>
      </c>
      <c r="E68" s="153" t="s">
        <v>112</v>
      </c>
      <c r="F68" s="153" t="s">
        <v>112</v>
      </c>
      <c r="G68" s="153" t="s">
        <v>112</v>
      </c>
      <c r="H68" s="153" t="s">
        <v>112</v>
      </c>
      <c r="I68" s="153" t="s">
        <v>112</v>
      </c>
      <c r="J68" s="153" t="s">
        <v>112</v>
      </c>
      <c r="K68" s="153" t="s">
        <v>112</v>
      </c>
      <c r="L68" s="153" t="s">
        <v>112</v>
      </c>
      <c r="M68" s="153" t="s">
        <v>112</v>
      </c>
      <c r="N68" s="153" t="s">
        <v>112</v>
      </c>
      <c r="O68" s="153" t="s">
        <v>112</v>
      </c>
      <c r="P68" s="153" t="s">
        <v>112</v>
      </c>
      <c r="Q68" s="153" t="s">
        <v>112</v>
      </c>
      <c r="R68" s="153" t="s">
        <v>112</v>
      </c>
      <c r="S68" s="153" t="s">
        <v>112</v>
      </c>
      <c r="T68" s="144"/>
    </row>
    <row r="69" spans="1:20" ht="52" customHeight="1" thickBot="1" x14ac:dyDescent="0.25">
      <c r="A69" s="159" t="s">
        <v>355</v>
      </c>
      <c r="B69" s="153" t="s">
        <v>112</v>
      </c>
      <c r="C69" s="153" t="s">
        <v>112</v>
      </c>
      <c r="D69" s="153" t="s">
        <v>112</v>
      </c>
      <c r="E69" s="153" t="s">
        <v>112</v>
      </c>
      <c r="F69" s="153" t="s">
        <v>112</v>
      </c>
      <c r="G69" s="153" t="s">
        <v>112</v>
      </c>
      <c r="H69" s="153" t="s">
        <v>112</v>
      </c>
      <c r="I69" s="153" t="s">
        <v>112</v>
      </c>
      <c r="J69" s="153" t="s">
        <v>112</v>
      </c>
      <c r="K69" s="153" t="s">
        <v>112</v>
      </c>
      <c r="L69" s="153" t="s">
        <v>112</v>
      </c>
      <c r="M69" s="153" t="s">
        <v>112</v>
      </c>
      <c r="N69" s="153" t="s">
        <v>112</v>
      </c>
      <c r="O69" s="153" t="s">
        <v>112</v>
      </c>
      <c r="P69" s="153" t="s">
        <v>112</v>
      </c>
      <c r="Q69" s="153" t="s">
        <v>112</v>
      </c>
      <c r="R69" s="153" t="s">
        <v>112</v>
      </c>
      <c r="S69" s="153" t="s">
        <v>112</v>
      </c>
      <c r="T69" s="144"/>
    </row>
    <row r="70" spans="1:20" ht="16" customHeight="1" thickBot="1" x14ac:dyDescent="0.25">
      <c r="A70" s="211"/>
      <c r="B70" s="210"/>
      <c r="C70" s="210"/>
      <c r="D70" s="210"/>
      <c r="E70" s="210"/>
      <c r="F70" s="210"/>
      <c r="G70" s="210"/>
      <c r="H70" s="210"/>
      <c r="I70" s="210"/>
      <c r="J70" s="210"/>
      <c r="K70" s="210"/>
      <c r="L70" s="210"/>
      <c r="M70" s="210"/>
      <c r="N70" s="210"/>
      <c r="O70" s="210"/>
      <c r="P70" s="210"/>
      <c r="Q70" s="210"/>
      <c r="R70" s="210"/>
      <c r="S70" s="210"/>
      <c r="T70" s="210"/>
    </row>
    <row r="71" spans="1:20" ht="16" customHeight="1" thickBot="1" x14ac:dyDescent="0.25">
      <c r="A71" s="220" t="s">
        <v>97</v>
      </c>
      <c r="B71" s="220"/>
      <c r="C71" s="220"/>
      <c r="D71" s="220"/>
      <c r="E71" s="220"/>
      <c r="F71" s="220"/>
      <c r="G71" s="220"/>
      <c r="H71" s="220"/>
      <c r="I71" s="220"/>
      <c r="J71" s="210"/>
      <c r="K71" s="210"/>
      <c r="L71" s="210"/>
      <c r="M71" s="210"/>
      <c r="N71" s="210"/>
      <c r="O71" s="210"/>
      <c r="P71" s="210"/>
      <c r="Q71" s="210"/>
      <c r="R71" s="210"/>
      <c r="S71" s="210"/>
      <c r="T71" s="210"/>
    </row>
    <row r="72" spans="1:20" ht="52" thickBot="1" x14ac:dyDescent="0.25">
      <c r="A72" s="17" t="s">
        <v>356</v>
      </c>
      <c r="B72" s="219"/>
      <c r="C72" s="210"/>
      <c r="D72" s="210"/>
      <c r="E72" s="210"/>
      <c r="F72" s="210"/>
      <c r="G72" s="210"/>
      <c r="H72" s="210"/>
      <c r="I72" s="210"/>
      <c r="J72" s="210"/>
      <c r="K72" s="210"/>
      <c r="L72" s="210"/>
      <c r="M72" s="210"/>
      <c r="N72" s="210"/>
      <c r="O72" s="210"/>
      <c r="P72" s="210"/>
      <c r="Q72" s="210"/>
      <c r="R72" s="210"/>
      <c r="S72" s="210"/>
      <c r="T72" s="144"/>
    </row>
    <row r="73" spans="1:20" ht="16" customHeight="1" thickBot="1" x14ac:dyDescent="0.25">
      <c r="A73" s="152" t="s">
        <v>357</v>
      </c>
      <c r="B73" s="153" t="s">
        <v>112</v>
      </c>
      <c r="C73" s="153" t="s">
        <v>112</v>
      </c>
      <c r="D73" s="153" t="s">
        <v>112</v>
      </c>
      <c r="E73" s="153" t="s">
        <v>112</v>
      </c>
      <c r="F73" s="153" t="s">
        <v>112</v>
      </c>
      <c r="G73" s="153" t="s">
        <v>112</v>
      </c>
      <c r="H73" s="153" t="s">
        <v>112</v>
      </c>
      <c r="I73" s="153" t="s">
        <v>112</v>
      </c>
      <c r="J73" s="153" t="s">
        <v>112</v>
      </c>
      <c r="K73" s="153" t="s">
        <v>112</v>
      </c>
      <c r="L73" s="153" t="s">
        <v>112</v>
      </c>
      <c r="M73" s="153" t="s">
        <v>112</v>
      </c>
      <c r="N73" s="153" t="s">
        <v>112</v>
      </c>
      <c r="O73" s="153" t="s">
        <v>112</v>
      </c>
      <c r="P73" s="153" t="s">
        <v>112</v>
      </c>
      <c r="Q73" s="153" t="s">
        <v>112</v>
      </c>
      <c r="R73" s="153" t="s">
        <v>112</v>
      </c>
      <c r="S73" s="153" t="s">
        <v>112</v>
      </c>
      <c r="T73" s="144"/>
    </row>
    <row r="74" spans="1:20" ht="35" thickBot="1" x14ac:dyDescent="0.25">
      <c r="A74" s="152" t="s">
        <v>358</v>
      </c>
      <c r="B74" s="153" t="s">
        <v>112</v>
      </c>
      <c r="C74" s="153" t="s">
        <v>112</v>
      </c>
      <c r="D74" s="153" t="s">
        <v>112</v>
      </c>
      <c r="E74" s="153" t="s">
        <v>112</v>
      </c>
      <c r="F74" s="153" t="s">
        <v>112</v>
      </c>
      <c r="G74" s="153" t="s">
        <v>112</v>
      </c>
      <c r="H74" s="153" t="s">
        <v>112</v>
      </c>
      <c r="I74" s="153" t="s">
        <v>112</v>
      </c>
      <c r="J74" s="153" t="s">
        <v>112</v>
      </c>
      <c r="K74" s="153" t="s">
        <v>112</v>
      </c>
      <c r="L74" s="153" t="s">
        <v>112</v>
      </c>
      <c r="M74" s="153" t="s">
        <v>112</v>
      </c>
      <c r="N74" s="153" t="s">
        <v>112</v>
      </c>
      <c r="O74" s="153" t="s">
        <v>112</v>
      </c>
      <c r="P74" s="153" t="s">
        <v>112</v>
      </c>
      <c r="Q74" s="153" t="s">
        <v>112</v>
      </c>
      <c r="R74" s="153" t="s">
        <v>112</v>
      </c>
      <c r="S74" s="153" t="s">
        <v>112</v>
      </c>
      <c r="T74" s="144"/>
    </row>
    <row r="75" spans="1:20" ht="16" customHeight="1" thickBot="1" x14ac:dyDescent="0.25">
      <c r="A75" s="152" t="s">
        <v>359</v>
      </c>
      <c r="B75" s="153" t="s">
        <v>112</v>
      </c>
      <c r="C75" s="153" t="s">
        <v>112</v>
      </c>
      <c r="D75" s="153" t="s">
        <v>112</v>
      </c>
      <c r="E75" s="153" t="s">
        <v>112</v>
      </c>
      <c r="F75" s="153" t="s">
        <v>112</v>
      </c>
      <c r="G75" s="153" t="s">
        <v>112</v>
      </c>
      <c r="H75" s="153" t="s">
        <v>112</v>
      </c>
      <c r="I75" s="153" t="s">
        <v>112</v>
      </c>
      <c r="J75" s="153" t="s">
        <v>112</v>
      </c>
      <c r="K75" s="153" t="s">
        <v>112</v>
      </c>
      <c r="L75" s="153" t="s">
        <v>112</v>
      </c>
      <c r="M75" s="153" t="s">
        <v>112</v>
      </c>
      <c r="N75" s="153" t="s">
        <v>112</v>
      </c>
      <c r="O75" s="153" t="s">
        <v>112</v>
      </c>
      <c r="P75" s="153" t="s">
        <v>112</v>
      </c>
      <c r="Q75" s="153" t="s">
        <v>112</v>
      </c>
      <c r="R75" s="153" t="s">
        <v>112</v>
      </c>
      <c r="S75" s="153" t="s">
        <v>112</v>
      </c>
      <c r="T75" s="144"/>
    </row>
    <row r="76" spans="1:20" ht="16" customHeight="1" thickBot="1" x14ac:dyDescent="0.25">
      <c r="A76" s="152" t="s">
        <v>360</v>
      </c>
      <c r="B76" s="153" t="s">
        <v>112</v>
      </c>
      <c r="C76" s="153" t="s">
        <v>112</v>
      </c>
      <c r="D76" s="153" t="s">
        <v>112</v>
      </c>
      <c r="E76" s="153" t="s">
        <v>112</v>
      </c>
      <c r="F76" s="153" t="s">
        <v>112</v>
      </c>
      <c r="G76" s="153" t="s">
        <v>112</v>
      </c>
      <c r="H76" s="153" t="s">
        <v>112</v>
      </c>
      <c r="I76" s="153" t="s">
        <v>112</v>
      </c>
      <c r="J76" s="153" t="s">
        <v>112</v>
      </c>
      <c r="K76" s="153" t="s">
        <v>112</v>
      </c>
      <c r="L76" s="153" t="s">
        <v>112</v>
      </c>
      <c r="M76" s="153" t="s">
        <v>112</v>
      </c>
      <c r="N76" s="153" t="s">
        <v>112</v>
      </c>
      <c r="O76" s="153" t="s">
        <v>112</v>
      </c>
      <c r="P76" s="153" t="s">
        <v>112</v>
      </c>
      <c r="Q76" s="153" t="s">
        <v>112</v>
      </c>
      <c r="R76" s="153" t="s">
        <v>112</v>
      </c>
      <c r="S76" s="153" t="s">
        <v>112</v>
      </c>
      <c r="T76" s="144"/>
    </row>
    <row r="77" spans="1:20" ht="16" customHeight="1" thickBot="1" x14ac:dyDescent="0.25">
      <c r="A77" s="152" t="s">
        <v>361</v>
      </c>
      <c r="B77" s="153" t="s">
        <v>112</v>
      </c>
      <c r="C77" s="153" t="s">
        <v>112</v>
      </c>
      <c r="D77" s="153" t="s">
        <v>112</v>
      </c>
      <c r="E77" s="153" t="s">
        <v>112</v>
      </c>
      <c r="F77" s="153" t="s">
        <v>112</v>
      </c>
      <c r="G77" s="153" t="s">
        <v>112</v>
      </c>
      <c r="H77" s="153" t="s">
        <v>112</v>
      </c>
      <c r="I77" s="153" t="s">
        <v>112</v>
      </c>
      <c r="J77" s="153" t="s">
        <v>112</v>
      </c>
      <c r="K77" s="153" t="s">
        <v>112</v>
      </c>
      <c r="L77" s="153" t="s">
        <v>112</v>
      </c>
      <c r="M77" s="153" t="s">
        <v>112</v>
      </c>
      <c r="N77" s="153" t="s">
        <v>112</v>
      </c>
      <c r="O77" s="153" t="s">
        <v>112</v>
      </c>
      <c r="P77" s="153" t="s">
        <v>112</v>
      </c>
      <c r="Q77" s="153" t="s">
        <v>112</v>
      </c>
      <c r="R77" s="153" t="s">
        <v>112</v>
      </c>
      <c r="S77" s="153" t="s">
        <v>112</v>
      </c>
      <c r="T77" s="144"/>
    </row>
    <row r="78" spans="1:20" ht="16" customHeight="1" thickBot="1" x14ac:dyDescent="0.25">
      <c r="A78" s="152" t="s">
        <v>362</v>
      </c>
      <c r="B78" s="153" t="s">
        <v>112</v>
      </c>
      <c r="C78" s="153" t="s">
        <v>112</v>
      </c>
      <c r="D78" s="153" t="s">
        <v>112</v>
      </c>
      <c r="E78" s="153" t="s">
        <v>112</v>
      </c>
      <c r="F78" s="153" t="s">
        <v>112</v>
      </c>
      <c r="G78" s="153" t="s">
        <v>112</v>
      </c>
      <c r="H78" s="153" t="s">
        <v>112</v>
      </c>
      <c r="I78" s="153" t="s">
        <v>112</v>
      </c>
      <c r="J78" s="153" t="s">
        <v>112</v>
      </c>
      <c r="K78" s="153" t="s">
        <v>112</v>
      </c>
      <c r="L78" s="153" t="s">
        <v>112</v>
      </c>
      <c r="M78" s="153" t="s">
        <v>112</v>
      </c>
      <c r="N78" s="153" t="s">
        <v>112</v>
      </c>
      <c r="O78" s="153" t="s">
        <v>112</v>
      </c>
      <c r="P78" s="153" t="s">
        <v>112</v>
      </c>
      <c r="Q78" s="153" t="s">
        <v>112</v>
      </c>
      <c r="R78" s="153" t="s">
        <v>112</v>
      </c>
      <c r="S78" s="153" t="s">
        <v>112</v>
      </c>
      <c r="T78" s="144"/>
    </row>
    <row r="79" spans="1:20" ht="16" customHeight="1" thickBot="1" x14ac:dyDescent="0.25">
      <c r="A79" s="152" t="s">
        <v>363</v>
      </c>
      <c r="B79" s="153" t="s">
        <v>112</v>
      </c>
      <c r="C79" s="153" t="s">
        <v>112</v>
      </c>
      <c r="D79" s="153" t="s">
        <v>112</v>
      </c>
      <c r="E79" s="153" t="s">
        <v>112</v>
      </c>
      <c r="F79" s="153" t="s">
        <v>112</v>
      </c>
      <c r="G79" s="153" t="s">
        <v>112</v>
      </c>
      <c r="H79" s="153" t="s">
        <v>112</v>
      </c>
      <c r="I79" s="153" t="s">
        <v>112</v>
      </c>
      <c r="J79" s="153" t="s">
        <v>112</v>
      </c>
      <c r="K79" s="153" t="s">
        <v>112</v>
      </c>
      <c r="L79" s="153" t="s">
        <v>112</v>
      </c>
      <c r="M79" s="153" t="s">
        <v>112</v>
      </c>
      <c r="N79" s="153" t="s">
        <v>112</v>
      </c>
      <c r="O79" s="153" t="s">
        <v>112</v>
      </c>
      <c r="P79" s="153" t="s">
        <v>112</v>
      </c>
      <c r="Q79" s="153" t="s">
        <v>112</v>
      </c>
      <c r="R79" s="153" t="s">
        <v>112</v>
      </c>
      <c r="S79" s="153" t="s">
        <v>112</v>
      </c>
      <c r="T79" s="144"/>
    </row>
    <row r="80" spans="1:20" ht="16" customHeight="1" thickBot="1" x14ac:dyDescent="0.25">
      <c r="A80" s="152" t="s">
        <v>364</v>
      </c>
      <c r="B80" s="153" t="s">
        <v>112</v>
      </c>
      <c r="C80" s="153" t="s">
        <v>112</v>
      </c>
      <c r="D80" s="153" t="s">
        <v>112</v>
      </c>
      <c r="E80" s="153" t="s">
        <v>112</v>
      </c>
      <c r="F80" s="153" t="s">
        <v>112</v>
      </c>
      <c r="G80" s="153" t="s">
        <v>112</v>
      </c>
      <c r="H80" s="153" t="s">
        <v>112</v>
      </c>
      <c r="I80" s="153" t="s">
        <v>112</v>
      </c>
      <c r="J80" s="153" t="s">
        <v>112</v>
      </c>
      <c r="K80" s="153" t="s">
        <v>112</v>
      </c>
      <c r="L80" s="153" t="s">
        <v>112</v>
      </c>
      <c r="M80" s="153" t="s">
        <v>112</v>
      </c>
      <c r="N80" s="153" t="s">
        <v>112</v>
      </c>
      <c r="O80" s="153" t="s">
        <v>112</v>
      </c>
      <c r="P80" s="153" t="s">
        <v>112</v>
      </c>
      <c r="Q80" s="153" t="s">
        <v>112</v>
      </c>
      <c r="R80" s="153" t="s">
        <v>112</v>
      </c>
      <c r="S80" s="153" t="s">
        <v>112</v>
      </c>
      <c r="T80" s="144"/>
    </row>
    <row r="81" spans="1:20" ht="16" customHeight="1" thickBot="1" x14ac:dyDescent="0.25">
      <c r="A81" s="152" t="s">
        <v>365</v>
      </c>
      <c r="B81" s="153" t="s">
        <v>112</v>
      </c>
      <c r="C81" s="153" t="s">
        <v>112</v>
      </c>
      <c r="D81" s="153" t="s">
        <v>112</v>
      </c>
      <c r="E81" s="153" t="s">
        <v>112</v>
      </c>
      <c r="F81" s="153" t="s">
        <v>112</v>
      </c>
      <c r="G81" s="153" t="s">
        <v>112</v>
      </c>
      <c r="H81" s="153" t="s">
        <v>112</v>
      </c>
      <c r="I81" s="153" t="s">
        <v>112</v>
      </c>
      <c r="J81" s="153" t="s">
        <v>112</v>
      </c>
      <c r="K81" s="153" t="s">
        <v>112</v>
      </c>
      <c r="L81" s="153" t="s">
        <v>112</v>
      </c>
      <c r="M81" s="153" t="s">
        <v>112</v>
      </c>
      <c r="N81" s="153" t="s">
        <v>112</v>
      </c>
      <c r="O81" s="153" t="s">
        <v>112</v>
      </c>
      <c r="P81" s="153" t="s">
        <v>112</v>
      </c>
      <c r="Q81" s="153" t="s">
        <v>112</v>
      </c>
      <c r="R81" s="153" t="s">
        <v>112</v>
      </c>
      <c r="S81" s="153" t="s">
        <v>112</v>
      </c>
      <c r="T81" s="144"/>
    </row>
    <row r="82" spans="1:20" ht="16" customHeight="1" thickBot="1" x14ac:dyDescent="0.25">
      <c r="A82" s="152" t="s">
        <v>366</v>
      </c>
      <c r="B82" s="153" t="s">
        <v>112</v>
      </c>
      <c r="C82" s="153" t="s">
        <v>112</v>
      </c>
      <c r="D82" s="153" t="s">
        <v>112</v>
      </c>
      <c r="E82" s="153" t="s">
        <v>112</v>
      </c>
      <c r="F82" s="153" t="s">
        <v>112</v>
      </c>
      <c r="G82" s="153" t="s">
        <v>112</v>
      </c>
      <c r="H82" s="153" t="s">
        <v>112</v>
      </c>
      <c r="I82" s="153" t="s">
        <v>112</v>
      </c>
      <c r="J82" s="153" t="s">
        <v>112</v>
      </c>
      <c r="K82" s="153" t="s">
        <v>112</v>
      </c>
      <c r="L82" s="153" t="s">
        <v>112</v>
      </c>
      <c r="M82" s="153" t="s">
        <v>112</v>
      </c>
      <c r="N82" s="153" t="s">
        <v>112</v>
      </c>
      <c r="O82" s="153" t="s">
        <v>112</v>
      </c>
      <c r="P82" s="153" t="s">
        <v>112</v>
      </c>
      <c r="Q82" s="153" t="s">
        <v>112</v>
      </c>
      <c r="R82" s="153" t="s">
        <v>112</v>
      </c>
      <c r="S82" s="153" t="s">
        <v>112</v>
      </c>
      <c r="T82" s="144"/>
    </row>
    <row r="83" spans="1:20" ht="16" customHeight="1" thickBot="1" x14ac:dyDescent="0.25">
      <c r="A83" s="152" t="s">
        <v>367</v>
      </c>
      <c r="B83" s="153" t="s">
        <v>112</v>
      </c>
      <c r="C83" s="153" t="s">
        <v>112</v>
      </c>
      <c r="D83" s="153" t="s">
        <v>112</v>
      </c>
      <c r="E83" s="153" t="s">
        <v>112</v>
      </c>
      <c r="F83" s="153" t="s">
        <v>112</v>
      </c>
      <c r="G83" s="153" t="s">
        <v>112</v>
      </c>
      <c r="H83" s="153" t="s">
        <v>112</v>
      </c>
      <c r="I83" s="153" t="s">
        <v>112</v>
      </c>
      <c r="J83" s="153" t="s">
        <v>112</v>
      </c>
      <c r="K83" s="153" t="s">
        <v>112</v>
      </c>
      <c r="L83" s="153" t="s">
        <v>112</v>
      </c>
      <c r="M83" s="153" t="s">
        <v>112</v>
      </c>
      <c r="N83" s="153" t="s">
        <v>112</v>
      </c>
      <c r="O83" s="153" t="s">
        <v>112</v>
      </c>
      <c r="P83" s="153" t="s">
        <v>112</v>
      </c>
      <c r="Q83" s="153" t="s">
        <v>112</v>
      </c>
      <c r="R83" s="153" t="s">
        <v>112</v>
      </c>
      <c r="S83" s="153" t="s">
        <v>112</v>
      </c>
      <c r="T83" s="144"/>
    </row>
    <row r="84" spans="1:20" ht="16" customHeight="1" thickBot="1" x14ac:dyDescent="0.25">
      <c r="A84" s="152" t="s">
        <v>368</v>
      </c>
      <c r="B84" s="153" t="s">
        <v>112</v>
      </c>
      <c r="C84" s="153" t="s">
        <v>112</v>
      </c>
      <c r="D84" s="153" t="s">
        <v>112</v>
      </c>
      <c r="E84" s="153" t="s">
        <v>112</v>
      </c>
      <c r="F84" s="153" t="s">
        <v>112</v>
      </c>
      <c r="G84" s="153" t="s">
        <v>112</v>
      </c>
      <c r="H84" s="153" t="s">
        <v>112</v>
      </c>
      <c r="I84" s="153" t="s">
        <v>112</v>
      </c>
      <c r="J84" s="153" t="s">
        <v>112</v>
      </c>
      <c r="K84" s="153" t="s">
        <v>112</v>
      </c>
      <c r="L84" s="153" t="s">
        <v>112</v>
      </c>
      <c r="M84" s="153" t="s">
        <v>112</v>
      </c>
      <c r="N84" s="153" t="s">
        <v>112</v>
      </c>
      <c r="O84" s="153" t="s">
        <v>112</v>
      </c>
      <c r="P84" s="153" t="s">
        <v>112</v>
      </c>
      <c r="Q84" s="153" t="s">
        <v>112</v>
      </c>
      <c r="R84" s="153" t="s">
        <v>112</v>
      </c>
      <c r="S84" s="153" t="s">
        <v>112</v>
      </c>
      <c r="T84" s="144"/>
    </row>
    <row r="85" spans="1:20" ht="35" thickBot="1" x14ac:dyDescent="0.25">
      <c r="A85" s="152" t="s">
        <v>369</v>
      </c>
      <c r="B85" s="153" t="s">
        <v>112</v>
      </c>
      <c r="C85" s="153" t="s">
        <v>112</v>
      </c>
      <c r="D85" s="153" t="s">
        <v>112</v>
      </c>
      <c r="E85" s="153" t="s">
        <v>112</v>
      </c>
      <c r="F85" s="153" t="s">
        <v>112</v>
      </c>
      <c r="G85" s="153" t="s">
        <v>112</v>
      </c>
      <c r="H85" s="153" t="s">
        <v>112</v>
      </c>
      <c r="I85" s="153" t="s">
        <v>112</v>
      </c>
      <c r="J85" s="153" t="s">
        <v>112</v>
      </c>
      <c r="K85" s="153" t="s">
        <v>112</v>
      </c>
      <c r="L85" s="153" t="s">
        <v>112</v>
      </c>
      <c r="M85" s="153" t="s">
        <v>112</v>
      </c>
      <c r="N85" s="153" t="s">
        <v>112</v>
      </c>
      <c r="O85" s="153" t="s">
        <v>112</v>
      </c>
      <c r="P85" s="153" t="s">
        <v>112</v>
      </c>
      <c r="Q85" s="153" t="s">
        <v>112</v>
      </c>
      <c r="R85" s="153" t="s">
        <v>112</v>
      </c>
      <c r="S85" s="153" t="s">
        <v>112</v>
      </c>
      <c r="T85" s="144"/>
    </row>
    <row r="86" spans="1:20" ht="35" thickBot="1" x14ac:dyDescent="0.25">
      <c r="A86" s="152" t="s">
        <v>370</v>
      </c>
      <c r="B86" s="153" t="s">
        <v>112</v>
      </c>
      <c r="C86" s="153" t="s">
        <v>112</v>
      </c>
      <c r="D86" s="153" t="s">
        <v>112</v>
      </c>
      <c r="E86" s="153" t="s">
        <v>112</v>
      </c>
      <c r="F86" s="153" t="s">
        <v>112</v>
      </c>
      <c r="G86" s="153" t="s">
        <v>112</v>
      </c>
      <c r="H86" s="153" t="s">
        <v>112</v>
      </c>
      <c r="I86" s="153" t="s">
        <v>112</v>
      </c>
      <c r="J86" s="153" t="s">
        <v>112</v>
      </c>
      <c r="K86" s="153" t="s">
        <v>112</v>
      </c>
      <c r="L86" s="153" t="s">
        <v>112</v>
      </c>
      <c r="M86" s="153" t="s">
        <v>112</v>
      </c>
      <c r="N86" s="153" t="s">
        <v>112</v>
      </c>
      <c r="O86" s="153" t="s">
        <v>112</v>
      </c>
      <c r="P86" s="153" t="s">
        <v>112</v>
      </c>
      <c r="Q86" s="153" t="s">
        <v>112</v>
      </c>
      <c r="R86" s="153" t="s">
        <v>112</v>
      </c>
      <c r="S86" s="153" t="s">
        <v>112</v>
      </c>
      <c r="T86" s="144"/>
    </row>
    <row r="87" spans="1:20" ht="36" customHeight="1" thickBot="1" x14ac:dyDescent="0.25">
      <c r="A87" s="17" t="s">
        <v>371</v>
      </c>
      <c r="B87" s="219"/>
      <c r="C87" s="210"/>
      <c r="D87" s="210"/>
      <c r="E87" s="210"/>
      <c r="F87" s="210"/>
      <c r="G87" s="210"/>
      <c r="H87" s="210"/>
      <c r="I87" s="210"/>
      <c r="J87" s="210"/>
      <c r="K87" s="210"/>
      <c r="L87" s="210"/>
      <c r="M87" s="210"/>
      <c r="N87" s="210"/>
      <c r="O87" s="210"/>
      <c r="P87" s="210"/>
      <c r="Q87" s="210"/>
      <c r="R87" s="210"/>
      <c r="S87" s="210"/>
      <c r="T87" s="144"/>
    </row>
    <row r="88" spans="1:20" ht="16" customHeight="1" thickBot="1" x14ac:dyDescent="0.25">
      <c r="A88" s="152" t="s">
        <v>372</v>
      </c>
      <c r="B88" s="153" t="s">
        <v>112</v>
      </c>
      <c r="C88" s="153" t="s">
        <v>112</v>
      </c>
      <c r="D88" s="153" t="s">
        <v>112</v>
      </c>
      <c r="E88" s="153" t="s">
        <v>112</v>
      </c>
      <c r="F88" s="153" t="s">
        <v>112</v>
      </c>
      <c r="G88" s="153" t="s">
        <v>112</v>
      </c>
      <c r="H88" s="153" t="s">
        <v>112</v>
      </c>
      <c r="I88" s="153" t="s">
        <v>112</v>
      </c>
      <c r="J88" s="153" t="s">
        <v>112</v>
      </c>
      <c r="K88" s="153" t="s">
        <v>112</v>
      </c>
      <c r="L88" s="153" t="s">
        <v>112</v>
      </c>
      <c r="M88" s="153" t="s">
        <v>112</v>
      </c>
      <c r="N88" s="153" t="s">
        <v>112</v>
      </c>
      <c r="O88" s="153" t="s">
        <v>112</v>
      </c>
      <c r="P88" s="153" t="s">
        <v>112</v>
      </c>
      <c r="Q88" s="153" t="s">
        <v>112</v>
      </c>
      <c r="R88" s="153" t="s">
        <v>112</v>
      </c>
      <c r="S88" s="153" t="s">
        <v>112</v>
      </c>
      <c r="T88" s="144"/>
    </row>
    <row r="89" spans="1:20" ht="16" customHeight="1" thickBot="1" x14ac:dyDescent="0.25">
      <c r="A89" s="152" t="s">
        <v>373</v>
      </c>
      <c r="B89" s="153" t="s">
        <v>112</v>
      </c>
      <c r="C89" s="153" t="s">
        <v>112</v>
      </c>
      <c r="D89" s="153" t="s">
        <v>112</v>
      </c>
      <c r="E89" s="153" t="s">
        <v>112</v>
      </c>
      <c r="F89" s="153" t="s">
        <v>112</v>
      </c>
      <c r="G89" s="153" t="s">
        <v>112</v>
      </c>
      <c r="H89" s="153" t="s">
        <v>112</v>
      </c>
      <c r="I89" s="153" t="s">
        <v>112</v>
      </c>
      <c r="J89" s="153" t="s">
        <v>112</v>
      </c>
      <c r="K89" s="153" t="s">
        <v>112</v>
      </c>
      <c r="L89" s="153" t="s">
        <v>112</v>
      </c>
      <c r="M89" s="153" t="s">
        <v>112</v>
      </c>
      <c r="N89" s="153" t="s">
        <v>112</v>
      </c>
      <c r="O89" s="153" t="s">
        <v>112</v>
      </c>
      <c r="P89" s="153" t="s">
        <v>112</v>
      </c>
      <c r="Q89" s="153" t="s">
        <v>112</v>
      </c>
      <c r="R89" s="153" t="s">
        <v>112</v>
      </c>
      <c r="S89" s="153" t="s">
        <v>112</v>
      </c>
      <c r="T89" s="144"/>
    </row>
    <row r="90" spans="1:20" ht="16" customHeight="1" thickBot="1" x14ac:dyDescent="0.25">
      <c r="A90" s="152" t="s">
        <v>374</v>
      </c>
      <c r="B90" s="153" t="s">
        <v>112</v>
      </c>
      <c r="C90" s="153" t="s">
        <v>112</v>
      </c>
      <c r="D90" s="153" t="s">
        <v>112</v>
      </c>
      <c r="E90" s="153" t="s">
        <v>112</v>
      </c>
      <c r="F90" s="153" t="s">
        <v>112</v>
      </c>
      <c r="G90" s="153" t="s">
        <v>112</v>
      </c>
      <c r="H90" s="153" t="s">
        <v>112</v>
      </c>
      <c r="I90" s="153" t="s">
        <v>112</v>
      </c>
      <c r="J90" s="153" t="s">
        <v>112</v>
      </c>
      <c r="K90" s="153" t="s">
        <v>112</v>
      </c>
      <c r="L90" s="153" t="s">
        <v>112</v>
      </c>
      <c r="M90" s="153" t="s">
        <v>112</v>
      </c>
      <c r="N90" s="153" t="s">
        <v>112</v>
      </c>
      <c r="O90" s="153" t="s">
        <v>112</v>
      </c>
      <c r="P90" s="153" t="s">
        <v>112</v>
      </c>
      <c r="Q90" s="153" t="s">
        <v>112</v>
      </c>
      <c r="R90" s="153" t="s">
        <v>112</v>
      </c>
      <c r="S90" s="153" t="s">
        <v>112</v>
      </c>
      <c r="T90" s="144"/>
    </row>
    <row r="91" spans="1:20" ht="16" customHeight="1" thickBot="1" x14ac:dyDescent="0.25">
      <c r="A91" s="152" t="s">
        <v>375</v>
      </c>
      <c r="B91" s="153" t="s">
        <v>112</v>
      </c>
      <c r="C91" s="153" t="s">
        <v>112</v>
      </c>
      <c r="D91" s="153" t="s">
        <v>112</v>
      </c>
      <c r="E91" s="153" t="s">
        <v>112</v>
      </c>
      <c r="F91" s="153" t="s">
        <v>112</v>
      </c>
      <c r="G91" s="153" t="s">
        <v>112</v>
      </c>
      <c r="H91" s="153" t="s">
        <v>112</v>
      </c>
      <c r="I91" s="153" t="s">
        <v>112</v>
      </c>
      <c r="J91" s="153" t="s">
        <v>112</v>
      </c>
      <c r="K91" s="153" t="s">
        <v>112</v>
      </c>
      <c r="L91" s="153" t="s">
        <v>112</v>
      </c>
      <c r="M91" s="153" t="s">
        <v>112</v>
      </c>
      <c r="N91" s="153" t="s">
        <v>112</v>
      </c>
      <c r="O91" s="153" t="s">
        <v>112</v>
      </c>
      <c r="P91" s="153" t="s">
        <v>112</v>
      </c>
      <c r="Q91" s="153" t="s">
        <v>112</v>
      </c>
      <c r="R91" s="153" t="s">
        <v>112</v>
      </c>
      <c r="S91" s="153" t="s">
        <v>112</v>
      </c>
      <c r="T91" s="144"/>
    </row>
    <row r="92" spans="1:20" ht="16" customHeight="1" thickBot="1" x14ac:dyDescent="0.25">
      <c r="A92" s="211"/>
      <c r="B92" s="210"/>
      <c r="C92" s="210"/>
      <c r="D92" s="210"/>
      <c r="E92" s="210"/>
      <c r="F92" s="210"/>
      <c r="G92" s="210"/>
      <c r="H92" s="210"/>
      <c r="I92" s="210"/>
      <c r="J92" s="210"/>
      <c r="K92" s="210"/>
      <c r="L92" s="210"/>
      <c r="M92" s="210"/>
      <c r="N92" s="210"/>
      <c r="O92" s="210"/>
      <c r="P92" s="210"/>
      <c r="Q92" s="210"/>
      <c r="R92" s="210"/>
      <c r="S92" s="210"/>
      <c r="T92" s="210"/>
    </row>
    <row r="93" spans="1:20" ht="16" customHeight="1" thickBot="1" x14ac:dyDescent="0.25">
      <c r="A93" s="220" t="s">
        <v>98</v>
      </c>
      <c r="B93" s="220"/>
      <c r="C93" s="220"/>
      <c r="D93" s="220"/>
      <c r="E93" s="220"/>
      <c r="F93" s="220"/>
      <c r="G93" s="220"/>
      <c r="H93" s="220"/>
      <c r="I93" s="220"/>
      <c r="J93" s="210"/>
      <c r="K93" s="210"/>
      <c r="L93" s="210"/>
      <c r="M93" s="210"/>
      <c r="N93" s="210"/>
      <c r="O93" s="210"/>
      <c r="P93" s="210"/>
      <c r="Q93" s="210"/>
      <c r="R93" s="210"/>
      <c r="S93" s="210"/>
      <c r="T93" s="210"/>
    </row>
    <row r="94" spans="1:20" ht="35" thickBot="1" x14ac:dyDescent="0.25">
      <c r="A94" s="17" t="s">
        <v>376</v>
      </c>
      <c r="B94" s="153" t="s">
        <v>112</v>
      </c>
      <c r="C94" s="153" t="s">
        <v>112</v>
      </c>
      <c r="D94" s="153" t="s">
        <v>112</v>
      </c>
      <c r="E94" s="153" t="s">
        <v>112</v>
      </c>
      <c r="F94" s="153" t="s">
        <v>112</v>
      </c>
      <c r="G94" s="153" t="s">
        <v>112</v>
      </c>
      <c r="H94" s="153" t="s">
        <v>112</v>
      </c>
      <c r="I94" s="153" t="s">
        <v>112</v>
      </c>
      <c r="J94" s="153" t="s">
        <v>112</v>
      </c>
      <c r="K94" s="153" t="s">
        <v>112</v>
      </c>
      <c r="L94" s="153" t="s">
        <v>112</v>
      </c>
      <c r="M94" s="153" t="s">
        <v>112</v>
      </c>
      <c r="N94" s="153" t="s">
        <v>112</v>
      </c>
      <c r="O94" s="153" t="s">
        <v>112</v>
      </c>
      <c r="P94" s="153" t="s">
        <v>112</v>
      </c>
      <c r="Q94" s="153" t="s">
        <v>112</v>
      </c>
      <c r="R94" s="153" t="s">
        <v>112</v>
      </c>
      <c r="S94" s="153" t="s">
        <v>112</v>
      </c>
      <c r="T94" s="144"/>
    </row>
    <row r="95" spans="1:20" ht="35" customHeight="1" thickBot="1" x14ac:dyDescent="0.25">
      <c r="A95" s="17" t="s">
        <v>377</v>
      </c>
      <c r="B95" s="153" t="s">
        <v>112</v>
      </c>
      <c r="C95" s="153" t="s">
        <v>112</v>
      </c>
      <c r="D95" s="153" t="s">
        <v>112</v>
      </c>
      <c r="E95" s="153" t="s">
        <v>112</v>
      </c>
      <c r="F95" s="153" t="s">
        <v>112</v>
      </c>
      <c r="G95" s="153" t="s">
        <v>112</v>
      </c>
      <c r="H95" s="153" t="s">
        <v>112</v>
      </c>
      <c r="I95" s="153" t="s">
        <v>112</v>
      </c>
      <c r="J95" s="153" t="s">
        <v>112</v>
      </c>
      <c r="K95" s="153" t="s">
        <v>112</v>
      </c>
      <c r="L95" s="153" t="s">
        <v>112</v>
      </c>
      <c r="M95" s="153" t="s">
        <v>112</v>
      </c>
      <c r="N95" s="153" t="s">
        <v>112</v>
      </c>
      <c r="O95" s="153" t="s">
        <v>112</v>
      </c>
      <c r="P95" s="153" t="s">
        <v>112</v>
      </c>
      <c r="Q95" s="153" t="s">
        <v>112</v>
      </c>
      <c r="R95" s="153" t="s">
        <v>112</v>
      </c>
      <c r="S95" s="153" t="s">
        <v>112</v>
      </c>
      <c r="T95" s="144"/>
    </row>
    <row r="96" spans="1:20" ht="70" customHeight="1" thickBot="1" x14ac:dyDescent="0.25">
      <c r="A96" s="17" t="s">
        <v>378</v>
      </c>
      <c r="B96" s="153" t="s">
        <v>112</v>
      </c>
      <c r="C96" s="153" t="s">
        <v>112</v>
      </c>
      <c r="D96" s="153" t="s">
        <v>112</v>
      </c>
      <c r="E96" s="153" t="s">
        <v>112</v>
      </c>
      <c r="F96" s="153" t="s">
        <v>112</v>
      </c>
      <c r="G96" s="153" t="s">
        <v>112</v>
      </c>
      <c r="H96" s="153" t="s">
        <v>112</v>
      </c>
      <c r="I96" s="153" t="s">
        <v>112</v>
      </c>
      <c r="J96" s="153" t="s">
        <v>112</v>
      </c>
      <c r="K96" s="153" t="s">
        <v>112</v>
      </c>
      <c r="L96" s="153" t="s">
        <v>112</v>
      </c>
      <c r="M96" s="153" t="s">
        <v>112</v>
      </c>
      <c r="N96" s="153" t="s">
        <v>112</v>
      </c>
      <c r="O96" s="153" t="s">
        <v>112</v>
      </c>
      <c r="P96" s="153" t="s">
        <v>112</v>
      </c>
      <c r="Q96" s="153" t="s">
        <v>112</v>
      </c>
      <c r="R96" s="153" t="s">
        <v>112</v>
      </c>
      <c r="S96" s="153" t="s">
        <v>112</v>
      </c>
      <c r="T96" s="144"/>
    </row>
    <row r="97" spans="1:20" ht="35" thickBot="1" x14ac:dyDescent="0.25">
      <c r="A97" s="17" t="s">
        <v>379</v>
      </c>
      <c r="B97" s="153" t="s">
        <v>112</v>
      </c>
      <c r="C97" s="153" t="s">
        <v>112</v>
      </c>
      <c r="D97" s="153" t="s">
        <v>112</v>
      </c>
      <c r="E97" s="153" t="s">
        <v>112</v>
      </c>
      <c r="F97" s="153" t="s">
        <v>112</v>
      </c>
      <c r="G97" s="153" t="s">
        <v>112</v>
      </c>
      <c r="H97" s="153" t="s">
        <v>112</v>
      </c>
      <c r="I97" s="153" t="s">
        <v>112</v>
      </c>
      <c r="J97" s="153" t="s">
        <v>112</v>
      </c>
      <c r="K97" s="153" t="s">
        <v>112</v>
      </c>
      <c r="L97" s="153" t="s">
        <v>112</v>
      </c>
      <c r="M97" s="153" t="s">
        <v>112</v>
      </c>
      <c r="N97" s="153" t="s">
        <v>112</v>
      </c>
      <c r="O97" s="153" t="s">
        <v>112</v>
      </c>
      <c r="P97" s="153" t="s">
        <v>112</v>
      </c>
      <c r="Q97" s="153" t="s">
        <v>112</v>
      </c>
      <c r="R97" s="153" t="s">
        <v>112</v>
      </c>
      <c r="S97" s="153" t="s">
        <v>112</v>
      </c>
      <c r="T97" s="144"/>
    </row>
    <row r="98" spans="1:20" ht="35" thickBot="1" x14ac:dyDescent="0.25">
      <c r="A98" s="17" t="s">
        <v>380</v>
      </c>
      <c r="B98" s="153" t="s">
        <v>112</v>
      </c>
      <c r="C98" s="153" t="s">
        <v>112</v>
      </c>
      <c r="D98" s="153" t="s">
        <v>112</v>
      </c>
      <c r="E98" s="153" t="s">
        <v>112</v>
      </c>
      <c r="F98" s="153" t="s">
        <v>112</v>
      </c>
      <c r="G98" s="153" t="s">
        <v>112</v>
      </c>
      <c r="H98" s="153" t="s">
        <v>112</v>
      </c>
      <c r="I98" s="153" t="s">
        <v>112</v>
      </c>
      <c r="J98" s="153" t="s">
        <v>112</v>
      </c>
      <c r="K98" s="153" t="s">
        <v>112</v>
      </c>
      <c r="L98" s="153" t="s">
        <v>112</v>
      </c>
      <c r="M98" s="153" t="s">
        <v>112</v>
      </c>
      <c r="N98" s="153" t="s">
        <v>112</v>
      </c>
      <c r="O98" s="153" t="s">
        <v>112</v>
      </c>
      <c r="P98" s="153" t="s">
        <v>112</v>
      </c>
      <c r="Q98" s="153" t="s">
        <v>112</v>
      </c>
      <c r="R98" s="153" t="s">
        <v>112</v>
      </c>
      <c r="S98" s="153" t="s">
        <v>112</v>
      </c>
      <c r="T98" s="144"/>
    </row>
    <row r="99" spans="1:20" ht="52" thickBot="1" x14ac:dyDescent="0.25">
      <c r="A99" s="17" t="s">
        <v>381</v>
      </c>
      <c r="B99" s="153" t="s">
        <v>112</v>
      </c>
      <c r="C99" s="153" t="s">
        <v>112</v>
      </c>
      <c r="D99" s="153" t="s">
        <v>112</v>
      </c>
      <c r="E99" s="153" t="s">
        <v>112</v>
      </c>
      <c r="F99" s="153" t="s">
        <v>112</v>
      </c>
      <c r="G99" s="153" t="s">
        <v>112</v>
      </c>
      <c r="H99" s="153" t="s">
        <v>112</v>
      </c>
      <c r="I99" s="153" t="s">
        <v>112</v>
      </c>
      <c r="J99" s="153" t="s">
        <v>112</v>
      </c>
      <c r="K99" s="153" t="s">
        <v>112</v>
      </c>
      <c r="L99" s="153" t="s">
        <v>112</v>
      </c>
      <c r="M99" s="153" t="s">
        <v>112</v>
      </c>
      <c r="N99" s="153" t="s">
        <v>112</v>
      </c>
      <c r="O99" s="153" t="s">
        <v>112</v>
      </c>
      <c r="P99" s="153" t="s">
        <v>112</v>
      </c>
      <c r="Q99" s="153" t="s">
        <v>112</v>
      </c>
      <c r="R99" s="153" t="s">
        <v>112</v>
      </c>
      <c r="S99" s="153" t="s">
        <v>112</v>
      </c>
      <c r="T99" s="144"/>
    </row>
    <row r="100" spans="1:20" ht="35" thickBot="1" x14ac:dyDescent="0.25">
      <c r="A100" s="17" t="s">
        <v>382</v>
      </c>
      <c r="B100" s="153" t="s">
        <v>112</v>
      </c>
      <c r="C100" s="153" t="s">
        <v>112</v>
      </c>
      <c r="D100" s="153" t="s">
        <v>112</v>
      </c>
      <c r="E100" s="153" t="s">
        <v>112</v>
      </c>
      <c r="F100" s="153" t="s">
        <v>112</v>
      </c>
      <c r="G100" s="153" t="s">
        <v>112</v>
      </c>
      <c r="H100" s="153" t="s">
        <v>112</v>
      </c>
      <c r="I100" s="153" t="s">
        <v>112</v>
      </c>
      <c r="J100" s="153" t="s">
        <v>112</v>
      </c>
      <c r="K100" s="153" t="s">
        <v>112</v>
      </c>
      <c r="L100" s="153" t="s">
        <v>112</v>
      </c>
      <c r="M100" s="153" t="s">
        <v>112</v>
      </c>
      <c r="N100" s="153" t="s">
        <v>112</v>
      </c>
      <c r="O100" s="153" t="s">
        <v>112</v>
      </c>
      <c r="P100" s="153" t="s">
        <v>112</v>
      </c>
      <c r="Q100" s="153" t="s">
        <v>112</v>
      </c>
      <c r="R100" s="153" t="s">
        <v>112</v>
      </c>
      <c r="S100" s="153" t="s">
        <v>112</v>
      </c>
      <c r="T100" s="144"/>
    </row>
    <row r="101" spans="1:20" ht="35" thickBot="1" x14ac:dyDescent="0.25">
      <c r="A101" s="17" t="s">
        <v>383</v>
      </c>
      <c r="B101" s="153" t="s">
        <v>112</v>
      </c>
      <c r="C101" s="153" t="s">
        <v>112</v>
      </c>
      <c r="D101" s="153" t="s">
        <v>112</v>
      </c>
      <c r="E101" s="153" t="s">
        <v>112</v>
      </c>
      <c r="F101" s="153" t="s">
        <v>112</v>
      </c>
      <c r="G101" s="153" t="s">
        <v>112</v>
      </c>
      <c r="H101" s="153" t="s">
        <v>112</v>
      </c>
      <c r="I101" s="153" t="s">
        <v>112</v>
      </c>
      <c r="J101" s="153" t="s">
        <v>112</v>
      </c>
      <c r="K101" s="153" t="s">
        <v>112</v>
      </c>
      <c r="L101" s="153" t="s">
        <v>112</v>
      </c>
      <c r="M101" s="153" t="s">
        <v>112</v>
      </c>
      <c r="N101" s="153" t="s">
        <v>112</v>
      </c>
      <c r="O101" s="153" t="s">
        <v>112</v>
      </c>
      <c r="P101" s="153" t="s">
        <v>112</v>
      </c>
      <c r="Q101" s="153" t="s">
        <v>112</v>
      </c>
      <c r="R101" s="153" t="s">
        <v>112</v>
      </c>
      <c r="S101" s="153" t="s">
        <v>112</v>
      </c>
      <c r="T101" s="144"/>
    </row>
    <row r="102" spans="1:20" ht="35" thickBot="1" x14ac:dyDescent="0.25">
      <c r="A102" s="17" t="s">
        <v>384</v>
      </c>
      <c r="B102" s="219"/>
      <c r="C102" s="210"/>
      <c r="D102" s="210"/>
      <c r="E102" s="210"/>
      <c r="F102" s="210"/>
      <c r="G102" s="210"/>
      <c r="H102" s="210"/>
      <c r="I102" s="210"/>
      <c r="J102" s="210"/>
      <c r="K102" s="210"/>
      <c r="L102" s="210"/>
      <c r="M102" s="210"/>
      <c r="N102" s="210"/>
      <c r="O102" s="210"/>
      <c r="P102" s="210"/>
      <c r="Q102" s="210"/>
      <c r="R102" s="210"/>
      <c r="S102" s="210"/>
      <c r="T102" s="144"/>
    </row>
    <row r="103" spans="1:20" ht="16" customHeight="1" thickBot="1" x14ac:dyDescent="0.25">
      <c r="A103" s="152" t="s">
        <v>385</v>
      </c>
      <c r="B103" s="153" t="s">
        <v>112</v>
      </c>
      <c r="C103" s="153" t="s">
        <v>112</v>
      </c>
      <c r="D103" s="153" t="s">
        <v>112</v>
      </c>
      <c r="E103" s="153" t="s">
        <v>112</v>
      </c>
      <c r="F103" s="153" t="s">
        <v>112</v>
      </c>
      <c r="G103" s="153" t="s">
        <v>112</v>
      </c>
      <c r="H103" s="153" t="s">
        <v>112</v>
      </c>
      <c r="I103" s="153" t="s">
        <v>112</v>
      </c>
      <c r="J103" s="153" t="s">
        <v>112</v>
      </c>
      <c r="K103" s="153" t="s">
        <v>112</v>
      </c>
      <c r="L103" s="153" t="s">
        <v>112</v>
      </c>
      <c r="M103" s="153" t="s">
        <v>112</v>
      </c>
      <c r="N103" s="153" t="s">
        <v>112</v>
      </c>
      <c r="O103" s="153" t="s">
        <v>112</v>
      </c>
      <c r="P103" s="153" t="s">
        <v>112</v>
      </c>
      <c r="Q103" s="153" t="s">
        <v>112</v>
      </c>
      <c r="R103" s="153" t="s">
        <v>112</v>
      </c>
      <c r="S103" s="153" t="s">
        <v>112</v>
      </c>
      <c r="T103" s="144"/>
    </row>
    <row r="104" spans="1:20" ht="16" customHeight="1" thickBot="1" x14ac:dyDescent="0.25">
      <c r="A104" s="152" t="s">
        <v>386</v>
      </c>
      <c r="B104" s="153" t="s">
        <v>112</v>
      </c>
      <c r="C104" s="153" t="s">
        <v>112</v>
      </c>
      <c r="D104" s="153" t="s">
        <v>112</v>
      </c>
      <c r="E104" s="153" t="s">
        <v>112</v>
      </c>
      <c r="F104" s="153" t="s">
        <v>112</v>
      </c>
      <c r="G104" s="153" t="s">
        <v>112</v>
      </c>
      <c r="H104" s="153" t="s">
        <v>112</v>
      </c>
      <c r="I104" s="153" t="s">
        <v>112</v>
      </c>
      <c r="J104" s="153" t="s">
        <v>112</v>
      </c>
      <c r="K104" s="153" t="s">
        <v>112</v>
      </c>
      <c r="L104" s="153" t="s">
        <v>112</v>
      </c>
      <c r="M104" s="153" t="s">
        <v>112</v>
      </c>
      <c r="N104" s="153" t="s">
        <v>112</v>
      </c>
      <c r="O104" s="153" t="s">
        <v>112</v>
      </c>
      <c r="P104" s="153" t="s">
        <v>112</v>
      </c>
      <c r="Q104" s="153" t="s">
        <v>112</v>
      </c>
      <c r="R104" s="153" t="s">
        <v>112</v>
      </c>
      <c r="S104" s="153" t="s">
        <v>112</v>
      </c>
      <c r="T104" s="144"/>
    </row>
    <row r="105" spans="1:20" ht="35" thickBot="1" x14ac:dyDescent="0.25">
      <c r="A105" s="152" t="s">
        <v>387</v>
      </c>
      <c r="B105" s="153" t="s">
        <v>112</v>
      </c>
      <c r="C105" s="153" t="s">
        <v>112</v>
      </c>
      <c r="D105" s="153" t="s">
        <v>112</v>
      </c>
      <c r="E105" s="153" t="s">
        <v>112</v>
      </c>
      <c r="F105" s="153" t="s">
        <v>112</v>
      </c>
      <c r="G105" s="153" t="s">
        <v>112</v>
      </c>
      <c r="H105" s="153" t="s">
        <v>112</v>
      </c>
      <c r="I105" s="153" t="s">
        <v>112</v>
      </c>
      <c r="J105" s="153" t="s">
        <v>112</v>
      </c>
      <c r="K105" s="153" t="s">
        <v>112</v>
      </c>
      <c r="L105" s="153" t="s">
        <v>112</v>
      </c>
      <c r="M105" s="153" t="s">
        <v>112</v>
      </c>
      <c r="N105" s="153" t="s">
        <v>112</v>
      </c>
      <c r="O105" s="153" t="s">
        <v>112</v>
      </c>
      <c r="P105" s="153" t="s">
        <v>112</v>
      </c>
      <c r="Q105" s="153" t="s">
        <v>112</v>
      </c>
      <c r="R105" s="153" t="s">
        <v>112</v>
      </c>
      <c r="S105" s="153" t="s">
        <v>112</v>
      </c>
      <c r="T105" s="144"/>
    </row>
    <row r="106" spans="1:20" ht="35" thickBot="1" x14ac:dyDescent="0.25">
      <c r="A106" s="152" t="s">
        <v>388</v>
      </c>
      <c r="B106" s="153" t="s">
        <v>112</v>
      </c>
      <c r="C106" s="153" t="s">
        <v>112</v>
      </c>
      <c r="D106" s="153" t="s">
        <v>112</v>
      </c>
      <c r="E106" s="153" t="s">
        <v>112</v>
      </c>
      <c r="F106" s="153" t="s">
        <v>112</v>
      </c>
      <c r="G106" s="153" t="s">
        <v>112</v>
      </c>
      <c r="H106" s="153" t="s">
        <v>112</v>
      </c>
      <c r="I106" s="153" t="s">
        <v>112</v>
      </c>
      <c r="J106" s="153" t="s">
        <v>112</v>
      </c>
      <c r="K106" s="153" t="s">
        <v>112</v>
      </c>
      <c r="L106" s="153" t="s">
        <v>112</v>
      </c>
      <c r="M106" s="153" t="s">
        <v>112</v>
      </c>
      <c r="N106" s="153" t="s">
        <v>112</v>
      </c>
      <c r="O106" s="153" t="s">
        <v>112</v>
      </c>
      <c r="P106" s="153" t="s">
        <v>112</v>
      </c>
      <c r="Q106" s="153" t="s">
        <v>112</v>
      </c>
      <c r="R106" s="153" t="s">
        <v>112</v>
      </c>
      <c r="S106" s="153" t="s">
        <v>112</v>
      </c>
      <c r="T106" s="144"/>
    </row>
    <row r="107" spans="1:20" ht="16" customHeight="1" thickBot="1" x14ac:dyDescent="0.25">
      <c r="A107" s="152" t="s">
        <v>389</v>
      </c>
      <c r="B107" s="153" t="s">
        <v>112</v>
      </c>
      <c r="C107" s="153" t="s">
        <v>112</v>
      </c>
      <c r="D107" s="153" t="s">
        <v>112</v>
      </c>
      <c r="E107" s="153" t="s">
        <v>112</v>
      </c>
      <c r="F107" s="153" t="s">
        <v>112</v>
      </c>
      <c r="G107" s="153" t="s">
        <v>112</v>
      </c>
      <c r="H107" s="153" t="s">
        <v>112</v>
      </c>
      <c r="I107" s="153" t="s">
        <v>112</v>
      </c>
      <c r="J107" s="153" t="s">
        <v>112</v>
      </c>
      <c r="K107" s="153" t="s">
        <v>112</v>
      </c>
      <c r="L107" s="153" t="s">
        <v>112</v>
      </c>
      <c r="M107" s="153" t="s">
        <v>112</v>
      </c>
      <c r="N107" s="153" t="s">
        <v>112</v>
      </c>
      <c r="O107" s="153" t="s">
        <v>112</v>
      </c>
      <c r="P107" s="153" t="s">
        <v>112</v>
      </c>
      <c r="Q107" s="153" t="s">
        <v>112</v>
      </c>
      <c r="R107" s="153" t="s">
        <v>112</v>
      </c>
      <c r="S107" s="153" t="s">
        <v>112</v>
      </c>
      <c r="T107" s="144"/>
    </row>
    <row r="108" spans="1:20" ht="16" customHeight="1" thickBot="1" x14ac:dyDescent="0.25">
      <c r="A108" s="152" t="s">
        <v>390</v>
      </c>
      <c r="B108" s="153" t="s">
        <v>112</v>
      </c>
      <c r="C108" s="153" t="s">
        <v>112</v>
      </c>
      <c r="D108" s="153" t="s">
        <v>112</v>
      </c>
      <c r="E108" s="153" t="s">
        <v>112</v>
      </c>
      <c r="F108" s="153" t="s">
        <v>112</v>
      </c>
      <c r="G108" s="153" t="s">
        <v>112</v>
      </c>
      <c r="H108" s="153" t="s">
        <v>112</v>
      </c>
      <c r="I108" s="153" t="s">
        <v>112</v>
      </c>
      <c r="J108" s="153" t="s">
        <v>112</v>
      </c>
      <c r="K108" s="153" t="s">
        <v>112</v>
      </c>
      <c r="L108" s="153" t="s">
        <v>112</v>
      </c>
      <c r="M108" s="153" t="s">
        <v>112</v>
      </c>
      <c r="N108" s="153" t="s">
        <v>112</v>
      </c>
      <c r="O108" s="153" t="s">
        <v>112</v>
      </c>
      <c r="P108" s="153" t="s">
        <v>112</v>
      </c>
      <c r="Q108" s="153" t="s">
        <v>112</v>
      </c>
      <c r="R108" s="153" t="s">
        <v>112</v>
      </c>
      <c r="S108" s="153" t="s">
        <v>112</v>
      </c>
      <c r="T108" s="144"/>
    </row>
    <row r="109" spans="1:20" ht="35" thickBot="1" x14ac:dyDescent="0.25">
      <c r="A109" s="152" t="s">
        <v>391</v>
      </c>
      <c r="B109" s="153" t="s">
        <v>112</v>
      </c>
      <c r="C109" s="153" t="s">
        <v>112</v>
      </c>
      <c r="D109" s="153" t="s">
        <v>112</v>
      </c>
      <c r="E109" s="153" t="s">
        <v>112</v>
      </c>
      <c r="F109" s="153" t="s">
        <v>112</v>
      </c>
      <c r="G109" s="153" t="s">
        <v>112</v>
      </c>
      <c r="H109" s="153" t="s">
        <v>112</v>
      </c>
      <c r="I109" s="153" t="s">
        <v>112</v>
      </c>
      <c r="J109" s="153" t="s">
        <v>112</v>
      </c>
      <c r="K109" s="153" t="s">
        <v>112</v>
      </c>
      <c r="L109" s="153" t="s">
        <v>112</v>
      </c>
      <c r="M109" s="153" t="s">
        <v>112</v>
      </c>
      <c r="N109" s="153" t="s">
        <v>112</v>
      </c>
      <c r="O109" s="153" t="s">
        <v>112</v>
      </c>
      <c r="P109" s="153" t="s">
        <v>112</v>
      </c>
      <c r="Q109" s="153" t="s">
        <v>112</v>
      </c>
      <c r="R109" s="153" t="s">
        <v>112</v>
      </c>
      <c r="S109" s="153" t="s">
        <v>112</v>
      </c>
      <c r="T109" s="144"/>
    </row>
    <row r="110" spans="1:20" ht="16" customHeight="1" thickBot="1" x14ac:dyDescent="0.25">
      <c r="A110" s="152" t="s">
        <v>392</v>
      </c>
      <c r="B110" s="153" t="s">
        <v>112</v>
      </c>
      <c r="C110" s="153" t="s">
        <v>112</v>
      </c>
      <c r="D110" s="153" t="s">
        <v>112</v>
      </c>
      <c r="E110" s="153" t="s">
        <v>112</v>
      </c>
      <c r="F110" s="153" t="s">
        <v>112</v>
      </c>
      <c r="G110" s="153" t="s">
        <v>112</v>
      </c>
      <c r="H110" s="153" t="s">
        <v>112</v>
      </c>
      <c r="I110" s="153" t="s">
        <v>112</v>
      </c>
      <c r="J110" s="153" t="s">
        <v>112</v>
      </c>
      <c r="K110" s="153" t="s">
        <v>112</v>
      </c>
      <c r="L110" s="153" t="s">
        <v>112</v>
      </c>
      <c r="M110" s="153" t="s">
        <v>112</v>
      </c>
      <c r="N110" s="153" t="s">
        <v>112</v>
      </c>
      <c r="O110" s="153" t="s">
        <v>112</v>
      </c>
      <c r="P110" s="153" t="s">
        <v>112</v>
      </c>
      <c r="Q110" s="153" t="s">
        <v>112</v>
      </c>
      <c r="R110" s="153" t="s">
        <v>112</v>
      </c>
      <c r="S110" s="153" t="s">
        <v>112</v>
      </c>
      <c r="T110" s="144"/>
    </row>
    <row r="111" spans="1:20" ht="35" thickBot="1" x14ac:dyDescent="0.25">
      <c r="A111" s="152" t="s">
        <v>679</v>
      </c>
      <c r="B111" s="153" t="s">
        <v>112</v>
      </c>
      <c r="C111" s="153" t="s">
        <v>112</v>
      </c>
      <c r="D111" s="153" t="s">
        <v>112</v>
      </c>
      <c r="E111" s="153" t="s">
        <v>112</v>
      </c>
      <c r="F111" s="153" t="s">
        <v>112</v>
      </c>
      <c r="G111" s="153" t="s">
        <v>112</v>
      </c>
      <c r="H111" s="153" t="s">
        <v>112</v>
      </c>
      <c r="I111" s="153" t="s">
        <v>112</v>
      </c>
      <c r="J111" s="153" t="s">
        <v>112</v>
      </c>
      <c r="K111" s="153" t="s">
        <v>112</v>
      </c>
      <c r="L111" s="153" t="s">
        <v>112</v>
      </c>
      <c r="M111" s="153" t="s">
        <v>112</v>
      </c>
      <c r="N111" s="153" t="s">
        <v>112</v>
      </c>
      <c r="O111" s="153" t="s">
        <v>112</v>
      </c>
      <c r="P111" s="153" t="s">
        <v>112</v>
      </c>
      <c r="Q111" s="153" t="s">
        <v>112</v>
      </c>
      <c r="R111" s="153" t="s">
        <v>112</v>
      </c>
      <c r="S111" s="153" t="s">
        <v>112</v>
      </c>
      <c r="T111" s="144"/>
    </row>
    <row r="112" spans="1:20" ht="16" customHeight="1" thickBot="1" x14ac:dyDescent="0.25">
      <c r="A112" s="152" t="s">
        <v>393</v>
      </c>
      <c r="B112" s="153" t="s">
        <v>112</v>
      </c>
      <c r="C112" s="153" t="s">
        <v>112</v>
      </c>
      <c r="D112" s="153" t="s">
        <v>112</v>
      </c>
      <c r="E112" s="153" t="s">
        <v>112</v>
      </c>
      <c r="F112" s="153" t="s">
        <v>112</v>
      </c>
      <c r="G112" s="153" t="s">
        <v>112</v>
      </c>
      <c r="H112" s="153" t="s">
        <v>112</v>
      </c>
      <c r="I112" s="153" t="s">
        <v>112</v>
      </c>
      <c r="J112" s="153" t="s">
        <v>112</v>
      </c>
      <c r="K112" s="153" t="s">
        <v>112</v>
      </c>
      <c r="L112" s="153" t="s">
        <v>112</v>
      </c>
      <c r="M112" s="153" t="s">
        <v>112</v>
      </c>
      <c r="N112" s="153" t="s">
        <v>112</v>
      </c>
      <c r="O112" s="153" t="s">
        <v>112</v>
      </c>
      <c r="P112" s="153" t="s">
        <v>112</v>
      </c>
      <c r="Q112" s="153" t="s">
        <v>112</v>
      </c>
      <c r="R112" s="153" t="s">
        <v>112</v>
      </c>
      <c r="S112" s="153" t="s">
        <v>112</v>
      </c>
      <c r="T112" s="144"/>
    </row>
    <row r="113" spans="1:20" ht="16" customHeight="1" thickBot="1" x14ac:dyDescent="0.25">
      <c r="A113" s="152" t="s">
        <v>394</v>
      </c>
      <c r="B113" s="153" t="s">
        <v>112</v>
      </c>
      <c r="C113" s="153" t="s">
        <v>112</v>
      </c>
      <c r="D113" s="153" t="s">
        <v>112</v>
      </c>
      <c r="E113" s="153" t="s">
        <v>112</v>
      </c>
      <c r="F113" s="153" t="s">
        <v>112</v>
      </c>
      <c r="G113" s="153" t="s">
        <v>112</v>
      </c>
      <c r="H113" s="153" t="s">
        <v>112</v>
      </c>
      <c r="I113" s="153" t="s">
        <v>112</v>
      </c>
      <c r="J113" s="153" t="s">
        <v>112</v>
      </c>
      <c r="K113" s="153" t="s">
        <v>112</v>
      </c>
      <c r="L113" s="153" t="s">
        <v>112</v>
      </c>
      <c r="M113" s="153" t="s">
        <v>112</v>
      </c>
      <c r="N113" s="153" t="s">
        <v>112</v>
      </c>
      <c r="O113" s="153" t="s">
        <v>112</v>
      </c>
      <c r="P113" s="153" t="s">
        <v>112</v>
      </c>
      <c r="Q113" s="153" t="s">
        <v>112</v>
      </c>
      <c r="R113" s="153" t="s">
        <v>112</v>
      </c>
      <c r="S113" s="153" t="s">
        <v>112</v>
      </c>
      <c r="T113" s="144"/>
    </row>
    <row r="114" spans="1:20" ht="16" customHeight="1" thickBot="1" x14ac:dyDescent="0.25">
      <c r="A114" s="152" t="s">
        <v>395</v>
      </c>
      <c r="B114" s="153" t="s">
        <v>112</v>
      </c>
      <c r="C114" s="153" t="s">
        <v>112</v>
      </c>
      <c r="D114" s="153" t="s">
        <v>112</v>
      </c>
      <c r="E114" s="153" t="s">
        <v>112</v>
      </c>
      <c r="F114" s="153" t="s">
        <v>112</v>
      </c>
      <c r="G114" s="153" t="s">
        <v>112</v>
      </c>
      <c r="H114" s="153" t="s">
        <v>112</v>
      </c>
      <c r="I114" s="153" t="s">
        <v>112</v>
      </c>
      <c r="J114" s="153" t="s">
        <v>112</v>
      </c>
      <c r="K114" s="153" t="s">
        <v>112</v>
      </c>
      <c r="L114" s="153" t="s">
        <v>112</v>
      </c>
      <c r="M114" s="153" t="s">
        <v>112</v>
      </c>
      <c r="N114" s="153" t="s">
        <v>112</v>
      </c>
      <c r="O114" s="153" t="s">
        <v>112</v>
      </c>
      <c r="P114" s="153" t="s">
        <v>112</v>
      </c>
      <c r="Q114" s="153" t="s">
        <v>112</v>
      </c>
      <c r="R114" s="153" t="s">
        <v>112</v>
      </c>
      <c r="S114" s="153" t="s">
        <v>112</v>
      </c>
      <c r="T114" s="144"/>
    </row>
    <row r="115" spans="1:20" ht="16" customHeight="1" thickBot="1" x14ac:dyDescent="0.25">
      <c r="A115" s="211"/>
      <c r="B115" s="210"/>
      <c r="C115" s="210"/>
      <c r="D115" s="210"/>
      <c r="E115" s="210"/>
      <c r="F115" s="210"/>
      <c r="G115" s="210"/>
      <c r="H115" s="210"/>
      <c r="I115" s="210"/>
      <c r="J115" s="210"/>
      <c r="K115" s="210"/>
      <c r="L115" s="210"/>
      <c r="M115" s="210"/>
      <c r="N115" s="210"/>
      <c r="O115" s="210"/>
      <c r="P115" s="210"/>
      <c r="Q115" s="210"/>
      <c r="R115" s="210"/>
      <c r="S115" s="210"/>
      <c r="T115" s="210"/>
    </row>
    <row r="116" spans="1:20" ht="16" customHeight="1" thickBot="1" x14ac:dyDescent="0.25">
      <c r="A116" s="220" t="s">
        <v>99</v>
      </c>
      <c r="B116" s="220"/>
      <c r="C116" s="220"/>
      <c r="D116" s="220"/>
      <c r="E116" s="220"/>
      <c r="F116" s="220"/>
      <c r="G116" s="220"/>
      <c r="H116" s="220"/>
      <c r="I116" s="220"/>
      <c r="J116" s="210"/>
      <c r="K116" s="210"/>
      <c r="L116" s="210"/>
      <c r="M116" s="210"/>
      <c r="N116" s="210"/>
      <c r="O116" s="210"/>
      <c r="P116" s="210"/>
      <c r="Q116" s="210"/>
      <c r="R116" s="210"/>
      <c r="S116" s="210"/>
      <c r="T116" s="210"/>
    </row>
    <row r="117" spans="1:20" ht="52" thickBot="1" x14ac:dyDescent="0.25">
      <c r="A117" s="17" t="s">
        <v>396</v>
      </c>
      <c r="B117" s="153" t="s">
        <v>112</v>
      </c>
      <c r="C117" s="153" t="s">
        <v>112</v>
      </c>
      <c r="D117" s="153" t="s">
        <v>112</v>
      </c>
      <c r="E117" s="153" t="s">
        <v>112</v>
      </c>
      <c r="F117" s="153" t="s">
        <v>112</v>
      </c>
      <c r="G117" s="153" t="s">
        <v>112</v>
      </c>
      <c r="H117" s="153" t="s">
        <v>112</v>
      </c>
      <c r="I117" s="153" t="s">
        <v>112</v>
      </c>
      <c r="J117" s="153" t="s">
        <v>112</v>
      </c>
      <c r="K117" s="153" t="s">
        <v>112</v>
      </c>
      <c r="L117" s="153" t="s">
        <v>112</v>
      </c>
      <c r="M117" s="153" t="s">
        <v>112</v>
      </c>
      <c r="N117" s="153" t="s">
        <v>112</v>
      </c>
      <c r="O117" s="153" t="s">
        <v>112</v>
      </c>
      <c r="P117" s="153" t="s">
        <v>112</v>
      </c>
      <c r="Q117" s="153" t="s">
        <v>112</v>
      </c>
      <c r="R117" s="153" t="s">
        <v>112</v>
      </c>
      <c r="S117" s="153" t="s">
        <v>112</v>
      </c>
      <c r="T117" s="144"/>
    </row>
    <row r="118" spans="1:20" ht="52" thickBot="1" x14ac:dyDescent="0.25">
      <c r="A118" s="17" t="s">
        <v>397</v>
      </c>
      <c r="B118" s="153" t="s">
        <v>112</v>
      </c>
      <c r="C118" s="153" t="s">
        <v>112</v>
      </c>
      <c r="D118" s="153" t="s">
        <v>112</v>
      </c>
      <c r="E118" s="153" t="s">
        <v>112</v>
      </c>
      <c r="F118" s="153" t="s">
        <v>112</v>
      </c>
      <c r="G118" s="153" t="s">
        <v>112</v>
      </c>
      <c r="H118" s="153" t="s">
        <v>112</v>
      </c>
      <c r="I118" s="153" t="s">
        <v>112</v>
      </c>
      <c r="J118" s="153" t="s">
        <v>112</v>
      </c>
      <c r="K118" s="153" t="s">
        <v>112</v>
      </c>
      <c r="L118" s="153" t="s">
        <v>112</v>
      </c>
      <c r="M118" s="153" t="s">
        <v>112</v>
      </c>
      <c r="N118" s="153" t="s">
        <v>112</v>
      </c>
      <c r="O118" s="153" t="s">
        <v>112</v>
      </c>
      <c r="P118" s="153" t="s">
        <v>112</v>
      </c>
      <c r="Q118" s="153" t="s">
        <v>112</v>
      </c>
      <c r="R118" s="153" t="s">
        <v>112</v>
      </c>
      <c r="S118" s="153" t="s">
        <v>112</v>
      </c>
      <c r="T118" s="144"/>
    </row>
    <row r="119" spans="1:20" ht="35" thickBot="1" x14ac:dyDescent="0.25">
      <c r="A119" s="17" t="s">
        <v>398</v>
      </c>
      <c r="B119" s="219"/>
      <c r="C119" s="210"/>
      <c r="D119" s="210"/>
      <c r="E119" s="210"/>
      <c r="F119" s="210"/>
      <c r="G119" s="210"/>
      <c r="H119" s="210"/>
      <c r="I119" s="210"/>
      <c r="J119" s="210"/>
      <c r="K119" s="210"/>
      <c r="L119" s="210"/>
      <c r="M119" s="210"/>
      <c r="N119" s="210"/>
      <c r="O119" s="210"/>
      <c r="P119" s="210"/>
      <c r="Q119" s="210"/>
      <c r="R119" s="210"/>
      <c r="S119" s="210"/>
      <c r="T119" s="144"/>
    </row>
    <row r="120" spans="1:20" ht="16" customHeight="1" thickBot="1" x14ac:dyDescent="0.25">
      <c r="A120" s="152" t="s">
        <v>399</v>
      </c>
      <c r="B120" s="153" t="s">
        <v>112</v>
      </c>
      <c r="C120" s="153" t="s">
        <v>112</v>
      </c>
      <c r="D120" s="153" t="s">
        <v>112</v>
      </c>
      <c r="E120" s="153" t="s">
        <v>112</v>
      </c>
      <c r="F120" s="153" t="s">
        <v>112</v>
      </c>
      <c r="G120" s="153" t="s">
        <v>112</v>
      </c>
      <c r="H120" s="153" t="s">
        <v>112</v>
      </c>
      <c r="I120" s="153" t="s">
        <v>112</v>
      </c>
      <c r="J120" s="153" t="s">
        <v>112</v>
      </c>
      <c r="K120" s="153" t="s">
        <v>112</v>
      </c>
      <c r="L120" s="153" t="s">
        <v>112</v>
      </c>
      <c r="M120" s="153" t="s">
        <v>112</v>
      </c>
      <c r="N120" s="153" t="s">
        <v>112</v>
      </c>
      <c r="O120" s="153" t="s">
        <v>112</v>
      </c>
      <c r="P120" s="153" t="s">
        <v>112</v>
      </c>
      <c r="Q120" s="153" t="s">
        <v>112</v>
      </c>
      <c r="R120" s="153" t="s">
        <v>112</v>
      </c>
      <c r="S120" s="153" t="s">
        <v>112</v>
      </c>
      <c r="T120" s="144"/>
    </row>
    <row r="121" spans="1:20" ht="34" customHeight="1" thickBot="1" x14ac:dyDescent="0.25">
      <c r="A121" s="152" t="s">
        <v>400</v>
      </c>
      <c r="B121" s="153" t="s">
        <v>112</v>
      </c>
      <c r="C121" s="153" t="s">
        <v>112</v>
      </c>
      <c r="D121" s="153" t="s">
        <v>112</v>
      </c>
      <c r="E121" s="153" t="s">
        <v>112</v>
      </c>
      <c r="F121" s="153" t="s">
        <v>112</v>
      </c>
      <c r="G121" s="153" t="s">
        <v>112</v>
      </c>
      <c r="H121" s="153" t="s">
        <v>112</v>
      </c>
      <c r="I121" s="153" t="s">
        <v>112</v>
      </c>
      <c r="J121" s="153" t="s">
        <v>112</v>
      </c>
      <c r="K121" s="153" t="s">
        <v>112</v>
      </c>
      <c r="L121" s="153" t="s">
        <v>112</v>
      </c>
      <c r="M121" s="153" t="s">
        <v>112</v>
      </c>
      <c r="N121" s="153" t="s">
        <v>112</v>
      </c>
      <c r="O121" s="153" t="s">
        <v>112</v>
      </c>
      <c r="P121" s="153" t="s">
        <v>112</v>
      </c>
      <c r="Q121" s="153" t="s">
        <v>112</v>
      </c>
      <c r="R121" s="153" t="s">
        <v>112</v>
      </c>
      <c r="S121" s="153" t="s">
        <v>112</v>
      </c>
      <c r="T121" s="144"/>
    </row>
    <row r="122" spans="1:20" ht="35" thickBot="1" x14ac:dyDescent="0.25">
      <c r="A122" s="152" t="s">
        <v>401</v>
      </c>
      <c r="B122" s="153" t="s">
        <v>112</v>
      </c>
      <c r="C122" s="153" t="s">
        <v>112</v>
      </c>
      <c r="D122" s="153" t="s">
        <v>112</v>
      </c>
      <c r="E122" s="153" t="s">
        <v>112</v>
      </c>
      <c r="F122" s="153" t="s">
        <v>112</v>
      </c>
      <c r="G122" s="153" t="s">
        <v>112</v>
      </c>
      <c r="H122" s="153" t="s">
        <v>112</v>
      </c>
      <c r="I122" s="153" t="s">
        <v>112</v>
      </c>
      <c r="J122" s="153" t="s">
        <v>112</v>
      </c>
      <c r="K122" s="153" t="s">
        <v>112</v>
      </c>
      <c r="L122" s="153" t="s">
        <v>112</v>
      </c>
      <c r="M122" s="153" t="s">
        <v>112</v>
      </c>
      <c r="N122" s="153" t="s">
        <v>112</v>
      </c>
      <c r="O122" s="153" t="s">
        <v>112</v>
      </c>
      <c r="P122" s="153" t="s">
        <v>112</v>
      </c>
      <c r="Q122" s="153" t="s">
        <v>112</v>
      </c>
      <c r="R122" s="153" t="s">
        <v>112</v>
      </c>
      <c r="S122" s="153" t="s">
        <v>112</v>
      </c>
      <c r="T122" s="144"/>
    </row>
    <row r="123" spans="1:20" ht="16" customHeight="1" thickBot="1" x14ac:dyDescent="0.25">
      <c r="A123" s="152" t="s">
        <v>402</v>
      </c>
      <c r="B123" s="153" t="s">
        <v>112</v>
      </c>
      <c r="C123" s="153" t="s">
        <v>112</v>
      </c>
      <c r="D123" s="153" t="s">
        <v>112</v>
      </c>
      <c r="E123" s="153" t="s">
        <v>112</v>
      </c>
      <c r="F123" s="153" t="s">
        <v>112</v>
      </c>
      <c r="G123" s="153" t="s">
        <v>112</v>
      </c>
      <c r="H123" s="153" t="s">
        <v>112</v>
      </c>
      <c r="I123" s="153" t="s">
        <v>112</v>
      </c>
      <c r="J123" s="153" t="s">
        <v>112</v>
      </c>
      <c r="K123" s="153" t="s">
        <v>112</v>
      </c>
      <c r="L123" s="153" t="s">
        <v>112</v>
      </c>
      <c r="M123" s="153" t="s">
        <v>112</v>
      </c>
      <c r="N123" s="153" t="s">
        <v>112</v>
      </c>
      <c r="O123" s="153" t="s">
        <v>112</v>
      </c>
      <c r="P123" s="153" t="s">
        <v>112</v>
      </c>
      <c r="Q123" s="153" t="s">
        <v>112</v>
      </c>
      <c r="R123" s="153" t="s">
        <v>112</v>
      </c>
      <c r="S123" s="153" t="s">
        <v>112</v>
      </c>
      <c r="T123" s="144"/>
    </row>
    <row r="124" spans="1:20" ht="52" customHeight="1" thickBot="1" x14ac:dyDescent="0.25">
      <c r="A124" s="152" t="s">
        <v>403</v>
      </c>
      <c r="B124" s="153" t="s">
        <v>112</v>
      </c>
      <c r="C124" s="153" t="s">
        <v>112</v>
      </c>
      <c r="D124" s="153" t="s">
        <v>112</v>
      </c>
      <c r="E124" s="153" t="s">
        <v>112</v>
      </c>
      <c r="F124" s="153" t="s">
        <v>112</v>
      </c>
      <c r="G124" s="153" t="s">
        <v>112</v>
      </c>
      <c r="H124" s="153" t="s">
        <v>112</v>
      </c>
      <c r="I124" s="153" t="s">
        <v>112</v>
      </c>
      <c r="J124" s="153" t="s">
        <v>112</v>
      </c>
      <c r="K124" s="153" t="s">
        <v>112</v>
      </c>
      <c r="L124" s="153" t="s">
        <v>112</v>
      </c>
      <c r="M124" s="153" t="s">
        <v>112</v>
      </c>
      <c r="N124" s="153" t="s">
        <v>112</v>
      </c>
      <c r="O124" s="153" t="s">
        <v>112</v>
      </c>
      <c r="P124" s="153" t="s">
        <v>112</v>
      </c>
      <c r="Q124" s="153" t="s">
        <v>112</v>
      </c>
      <c r="R124" s="153" t="s">
        <v>112</v>
      </c>
      <c r="S124" s="153" t="s">
        <v>112</v>
      </c>
      <c r="T124" s="144"/>
    </row>
    <row r="125" spans="1:20" ht="35" thickBot="1" x14ac:dyDescent="0.25">
      <c r="A125" s="152" t="s">
        <v>404</v>
      </c>
      <c r="B125" s="153" t="s">
        <v>112</v>
      </c>
      <c r="C125" s="153" t="s">
        <v>112</v>
      </c>
      <c r="D125" s="153" t="s">
        <v>112</v>
      </c>
      <c r="E125" s="153" t="s">
        <v>112</v>
      </c>
      <c r="F125" s="153" t="s">
        <v>112</v>
      </c>
      <c r="G125" s="153" t="s">
        <v>112</v>
      </c>
      <c r="H125" s="153" t="s">
        <v>112</v>
      </c>
      <c r="I125" s="153" t="s">
        <v>112</v>
      </c>
      <c r="J125" s="153" t="s">
        <v>112</v>
      </c>
      <c r="K125" s="153" t="s">
        <v>112</v>
      </c>
      <c r="L125" s="153" t="s">
        <v>112</v>
      </c>
      <c r="M125" s="153" t="s">
        <v>112</v>
      </c>
      <c r="N125" s="153" t="s">
        <v>112</v>
      </c>
      <c r="O125" s="153" t="s">
        <v>112</v>
      </c>
      <c r="P125" s="153" t="s">
        <v>112</v>
      </c>
      <c r="Q125" s="153" t="s">
        <v>112</v>
      </c>
      <c r="R125" s="153" t="s">
        <v>112</v>
      </c>
      <c r="S125" s="153" t="s">
        <v>112</v>
      </c>
      <c r="T125" s="144"/>
    </row>
    <row r="126" spans="1:20" ht="35" thickBot="1" x14ac:dyDescent="0.25">
      <c r="A126" s="152" t="s">
        <v>405</v>
      </c>
      <c r="B126" s="153" t="s">
        <v>112</v>
      </c>
      <c r="C126" s="153" t="s">
        <v>112</v>
      </c>
      <c r="D126" s="153" t="s">
        <v>112</v>
      </c>
      <c r="E126" s="153" t="s">
        <v>112</v>
      </c>
      <c r="F126" s="153" t="s">
        <v>112</v>
      </c>
      <c r="G126" s="153" t="s">
        <v>112</v>
      </c>
      <c r="H126" s="153" t="s">
        <v>112</v>
      </c>
      <c r="I126" s="153" t="s">
        <v>112</v>
      </c>
      <c r="J126" s="153" t="s">
        <v>112</v>
      </c>
      <c r="K126" s="153" t="s">
        <v>112</v>
      </c>
      <c r="L126" s="153" t="s">
        <v>112</v>
      </c>
      <c r="M126" s="153" t="s">
        <v>112</v>
      </c>
      <c r="N126" s="153" t="s">
        <v>112</v>
      </c>
      <c r="O126" s="153" t="s">
        <v>112</v>
      </c>
      <c r="P126" s="153" t="s">
        <v>112</v>
      </c>
      <c r="Q126" s="153" t="s">
        <v>112</v>
      </c>
      <c r="R126" s="153" t="s">
        <v>112</v>
      </c>
      <c r="S126" s="153" t="s">
        <v>112</v>
      </c>
      <c r="T126" s="144"/>
    </row>
    <row r="127" spans="1:20" ht="35" thickBot="1" x14ac:dyDescent="0.25">
      <c r="A127" s="152" t="s">
        <v>658</v>
      </c>
      <c r="B127" s="153" t="s">
        <v>112</v>
      </c>
      <c r="C127" s="153" t="s">
        <v>112</v>
      </c>
      <c r="D127" s="153" t="s">
        <v>112</v>
      </c>
      <c r="E127" s="153" t="s">
        <v>112</v>
      </c>
      <c r="F127" s="153" t="s">
        <v>112</v>
      </c>
      <c r="G127" s="153" t="s">
        <v>112</v>
      </c>
      <c r="H127" s="153" t="s">
        <v>112</v>
      </c>
      <c r="I127" s="153" t="s">
        <v>112</v>
      </c>
      <c r="J127" s="153" t="s">
        <v>112</v>
      </c>
      <c r="K127" s="153" t="s">
        <v>112</v>
      </c>
      <c r="L127" s="153" t="s">
        <v>112</v>
      </c>
      <c r="M127" s="153" t="s">
        <v>112</v>
      </c>
      <c r="N127" s="153" t="s">
        <v>112</v>
      </c>
      <c r="O127" s="153" t="s">
        <v>112</v>
      </c>
      <c r="P127" s="153" t="s">
        <v>112</v>
      </c>
      <c r="Q127" s="153" t="s">
        <v>112</v>
      </c>
      <c r="R127" s="153" t="s">
        <v>112</v>
      </c>
      <c r="S127" s="153" t="s">
        <v>112</v>
      </c>
      <c r="T127" s="144"/>
    </row>
    <row r="128" spans="1:20" ht="35" thickBot="1" x14ac:dyDescent="0.25">
      <c r="A128" s="152" t="s">
        <v>406</v>
      </c>
      <c r="B128" s="153" t="s">
        <v>112</v>
      </c>
      <c r="C128" s="153" t="s">
        <v>112</v>
      </c>
      <c r="D128" s="153" t="s">
        <v>112</v>
      </c>
      <c r="E128" s="153" t="s">
        <v>112</v>
      </c>
      <c r="F128" s="153" t="s">
        <v>112</v>
      </c>
      <c r="G128" s="153" t="s">
        <v>112</v>
      </c>
      <c r="H128" s="153" t="s">
        <v>112</v>
      </c>
      <c r="I128" s="153" t="s">
        <v>112</v>
      </c>
      <c r="J128" s="153" t="s">
        <v>112</v>
      </c>
      <c r="K128" s="153" t="s">
        <v>112</v>
      </c>
      <c r="L128" s="153" t="s">
        <v>112</v>
      </c>
      <c r="M128" s="153" t="s">
        <v>112</v>
      </c>
      <c r="N128" s="153" t="s">
        <v>112</v>
      </c>
      <c r="O128" s="153" t="s">
        <v>112</v>
      </c>
      <c r="P128" s="153" t="s">
        <v>112</v>
      </c>
      <c r="Q128" s="153" t="s">
        <v>112</v>
      </c>
      <c r="R128" s="153" t="s">
        <v>112</v>
      </c>
      <c r="S128" s="153" t="s">
        <v>112</v>
      </c>
      <c r="T128" s="144"/>
    </row>
    <row r="129" spans="1:20" ht="35" thickBot="1" x14ac:dyDescent="0.25">
      <c r="A129" s="152" t="s">
        <v>407</v>
      </c>
      <c r="B129" s="153" t="s">
        <v>112</v>
      </c>
      <c r="C129" s="153" t="s">
        <v>112</v>
      </c>
      <c r="D129" s="153" t="s">
        <v>112</v>
      </c>
      <c r="E129" s="153" t="s">
        <v>112</v>
      </c>
      <c r="F129" s="153" t="s">
        <v>112</v>
      </c>
      <c r="G129" s="153" t="s">
        <v>112</v>
      </c>
      <c r="H129" s="153" t="s">
        <v>112</v>
      </c>
      <c r="I129" s="153" t="s">
        <v>112</v>
      </c>
      <c r="J129" s="153" t="s">
        <v>112</v>
      </c>
      <c r="K129" s="153" t="s">
        <v>112</v>
      </c>
      <c r="L129" s="153" t="s">
        <v>112</v>
      </c>
      <c r="M129" s="153" t="s">
        <v>112</v>
      </c>
      <c r="N129" s="153" t="s">
        <v>112</v>
      </c>
      <c r="O129" s="153" t="s">
        <v>112</v>
      </c>
      <c r="P129" s="153" t="s">
        <v>112</v>
      </c>
      <c r="Q129" s="153" t="s">
        <v>112</v>
      </c>
      <c r="R129" s="153" t="s">
        <v>112</v>
      </c>
      <c r="S129" s="153" t="s">
        <v>112</v>
      </c>
      <c r="T129" s="144"/>
    </row>
    <row r="130" spans="1:20" ht="70" customHeight="1" thickBot="1" x14ac:dyDescent="0.25">
      <c r="A130" s="17" t="s">
        <v>408</v>
      </c>
      <c r="B130" s="153" t="s">
        <v>112</v>
      </c>
      <c r="C130" s="153" t="s">
        <v>112</v>
      </c>
      <c r="D130" s="153" t="s">
        <v>112</v>
      </c>
      <c r="E130" s="153" t="s">
        <v>112</v>
      </c>
      <c r="F130" s="153" t="s">
        <v>112</v>
      </c>
      <c r="G130" s="153" t="s">
        <v>112</v>
      </c>
      <c r="H130" s="153" t="s">
        <v>112</v>
      </c>
      <c r="I130" s="153" t="s">
        <v>112</v>
      </c>
      <c r="J130" s="153" t="s">
        <v>112</v>
      </c>
      <c r="K130" s="153" t="s">
        <v>112</v>
      </c>
      <c r="L130" s="153" t="s">
        <v>112</v>
      </c>
      <c r="M130" s="153" t="s">
        <v>112</v>
      </c>
      <c r="N130" s="153" t="s">
        <v>112</v>
      </c>
      <c r="O130" s="153" t="s">
        <v>112</v>
      </c>
      <c r="P130" s="153" t="s">
        <v>112</v>
      </c>
      <c r="Q130" s="153" t="s">
        <v>112</v>
      </c>
      <c r="R130" s="153" t="s">
        <v>112</v>
      </c>
      <c r="S130" s="153" t="s">
        <v>112</v>
      </c>
      <c r="T130" s="144"/>
    </row>
    <row r="131" spans="1:20" ht="35" customHeight="1" thickBot="1" x14ac:dyDescent="0.25">
      <c r="A131" s="17" t="s">
        <v>409</v>
      </c>
      <c r="B131" s="153" t="s">
        <v>112</v>
      </c>
      <c r="C131" s="153" t="s">
        <v>112</v>
      </c>
      <c r="D131" s="153" t="s">
        <v>112</v>
      </c>
      <c r="E131" s="153" t="s">
        <v>112</v>
      </c>
      <c r="F131" s="153" t="s">
        <v>112</v>
      </c>
      <c r="G131" s="153" t="s">
        <v>112</v>
      </c>
      <c r="H131" s="153" t="s">
        <v>112</v>
      </c>
      <c r="I131" s="153" t="s">
        <v>112</v>
      </c>
      <c r="J131" s="153" t="s">
        <v>112</v>
      </c>
      <c r="K131" s="153" t="s">
        <v>112</v>
      </c>
      <c r="L131" s="153" t="s">
        <v>112</v>
      </c>
      <c r="M131" s="153" t="s">
        <v>112</v>
      </c>
      <c r="N131" s="153" t="s">
        <v>112</v>
      </c>
      <c r="O131" s="153" t="s">
        <v>112</v>
      </c>
      <c r="P131" s="153" t="s">
        <v>112</v>
      </c>
      <c r="Q131" s="153" t="s">
        <v>112</v>
      </c>
      <c r="R131" s="153" t="s">
        <v>112</v>
      </c>
      <c r="S131" s="153" t="s">
        <v>112</v>
      </c>
      <c r="T131" s="144"/>
    </row>
    <row r="132" spans="1:20" ht="35" thickBot="1" x14ac:dyDescent="0.25">
      <c r="A132" s="17" t="s">
        <v>410</v>
      </c>
      <c r="B132" s="153" t="s">
        <v>112</v>
      </c>
      <c r="C132" s="153" t="s">
        <v>112</v>
      </c>
      <c r="D132" s="153" t="s">
        <v>112</v>
      </c>
      <c r="E132" s="153" t="s">
        <v>112</v>
      </c>
      <c r="F132" s="153" t="s">
        <v>112</v>
      </c>
      <c r="G132" s="153" t="s">
        <v>112</v>
      </c>
      <c r="H132" s="153" t="s">
        <v>112</v>
      </c>
      <c r="I132" s="153" t="s">
        <v>112</v>
      </c>
      <c r="J132" s="153" t="s">
        <v>112</v>
      </c>
      <c r="K132" s="153" t="s">
        <v>112</v>
      </c>
      <c r="L132" s="153" t="s">
        <v>112</v>
      </c>
      <c r="M132" s="153" t="s">
        <v>112</v>
      </c>
      <c r="N132" s="153" t="s">
        <v>112</v>
      </c>
      <c r="O132" s="153" t="s">
        <v>112</v>
      </c>
      <c r="P132" s="153" t="s">
        <v>112</v>
      </c>
      <c r="Q132" s="153" t="s">
        <v>112</v>
      </c>
      <c r="R132" s="153" t="s">
        <v>112</v>
      </c>
      <c r="S132" s="153" t="s">
        <v>112</v>
      </c>
      <c r="T132" s="144"/>
    </row>
    <row r="133" spans="1:20" ht="35" thickBot="1" x14ac:dyDescent="0.25">
      <c r="A133" s="17" t="s">
        <v>411</v>
      </c>
      <c r="B133" s="153" t="s">
        <v>112</v>
      </c>
      <c r="C133" s="153" t="s">
        <v>112</v>
      </c>
      <c r="D133" s="153" t="s">
        <v>112</v>
      </c>
      <c r="E133" s="153" t="s">
        <v>112</v>
      </c>
      <c r="F133" s="153" t="s">
        <v>112</v>
      </c>
      <c r="G133" s="153" t="s">
        <v>112</v>
      </c>
      <c r="H133" s="153" t="s">
        <v>112</v>
      </c>
      <c r="I133" s="153" t="s">
        <v>112</v>
      </c>
      <c r="J133" s="153" t="s">
        <v>112</v>
      </c>
      <c r="K133" s="153" t="s">
        <v>112</v>
      </c>
      <c r="L133" s="153" t="s">
        <v>112</v>
      </c>
      <c r="M133" s="153" t="s">
        <v>112</v>
      </c>
      <c r="N133" s="153" t="s">
        <v>112</v>
      </c>
      <c r="O133" s="153" t="s">
        <v>112</v>
      </c>
      <c r="P133" s="153" t="s">
        <v>112</v>
      </c>
      <c r="Q133" s="153" t="s">
        <v>112</v>
      </c>
      <c r="R133" s="153" t="s">
        <v>112</v>
      </c>
      <c r="S133" s="153" t="s">
        <v>112</v>
      </c>
      <c r="T133" s="144"/>
    </row>
    <row r="134" spans="1:20" ht="16" customHeight="1" thickBot="1" x14ac:dyDescent="0.25">
      <c r="A134" s="211"/>
      <c r="B134" s="210"/>
      <c r="C134" s="210"/>
      <c r="D134" s="210"/>
      <c r="E134" s="210"/>
      <c r="F134" s="210"/>
      <c r="G134" s="210"/>
      <c r="H134" s="210"/>
      <c r="I134" s="210"/>
      <c r="J134" s="210"/>
      <c r="K134" s="210"/>
      <c r="L134" s="210"/>
      <c r="M134" s="210"/>
      <c r="N134" s="210"/>
      <c r="O134" s="210"/>
      <c r="P134" s="210"/>
      <c r="Q134" s="210"/>
      <c r="R134" s="210"/>
      <c r="S134" s="210"/>
      <c r="T134" s="210"/>
    </row>
    <row r="135" spans="1:20" ht="16" customHeight="1" thickBot="1" x14ac:dyDescent="0.25">
      <c r="A135" s="220" t="s">
        <v>100</v>
      </c>
      <c r="B135" s="220"/>
      <c r="C135" s="220"/>
      <c r="D135" s="220"/>
      <c r="E135" s="220"/>
      <c r="F135" s="220"/>
      <c r="G135" s="220"/>
      <c r="H135" s="220"/>
      <c r="I135" s="220"/>
      <c r="J135" s="210"/>
      <c r="K135" s="210"/>
      <c r="L135" s="210"/>
      <c r="M135" s="210"/>
      <c r="N135" s="210"/>
      <c r="O135" s="210"/>
      <c r="P135" s="210"/>
      <c r="Q135" s="210"/>
      <c r="R135" s="210"/>
      <c r="S135" s="210"/>
      <c r="T135" s="210"/>
    </row>
    <row r="136" spans="1:20" ht="52" thickBot="1" x14ac:dyDescent="0.25">
      <c r="A136" s="17" t="s">
        <v>412</v>
      </c>
      <c r="B136" s="219"/>
      <c r="C136" s="210"/>
      <c r="D136" s="210"/>
      <c r="E136" s="210"/>
      <c r="F136" s="210"/>
      <c r="G136" s="210"/>
      <c r="H136" s="210"/>
      <c r="I136" s="210"/>
      <c r="J136" s="210"/>
      <c r="K136" s="210"/>
      <c r="L136" s="210"/>
      <c r="M136" s="210"/>
      <c r="N136" s="210"/>
      <c r="O136" s="210"/>
      <c r="P136" s="210"/>
      <c r="Q136" s="210"/>
      <c r="R136" s="210"/>
      <c r="S136" s="210"/>
      <c r="T136" s="144"/>
    </row>
    <row r="137" spans="1:20" ht="16" customHeight="1" thickBot="1" x14ac:dyDescent="0.25">
      <c r="A137" s="152" t="s">
        <v>413</v>
      </c>
      <c r="B137" s="153" t="s">
        <v>112</v>
      </c>
      <c r="C137" s="153" t="s">
        <v>112</v>
      </c>
      <c r="D137" s="153" t="s">
        <v>112</v>
      </c>
      <c r="E137" s="153" t="s">
        <v>112</v>
      </c>
      <c r="F137" s="153" t="s">
        <v>112</v>
      </c>
      <c r="G137" s="153" t="s">
        <v>112</v>
      </c>
      <c r="H137" s="153" t="s">
        <v>112</v>
      </c>
      <c r="I137" s="153" t="s">
        <v>112</v>
      </c>
      <c r="J137" s="153" t="s">
        <v>112</v>
      </c>
      <c r="K137" s="153" t="s">
        <v>112</v>
      </c>
      <c r="L137" s="153" t="s">
        <v>112</v>
      </c>
      <c r="M137" s="153" t="s">
        <v>112</v>
      </c>
      <c r="N137" s="153" t="s">
        <v>112</v>
      </c>
      <c r="O137" s="153" t="s">
        <v>112</v>
      </c>
      <c r="P137" s="153" t="s">
        <v>112</v>
      </c>
      <c r="Q137" s="153" t="s">
        <v>112</v>
      </c>
      <c r="R137" s="153" t="s">
        <v>112</v>
      </c>
      <c r="S137" s="153" t="s">
        <v>112</v>
      </c>
      <c r="T137" s="144"/>
    </row>
    <row r="138" spans="1:20" ht="35" thickBot="1" x14ac:dyDescent="0.25">
      <c r="A138" s="152" t="s">
        <v>414</v>
      </c>
      <c r="B138" s="153" t="s">
        <v>112</v>
      </c>
      <c r="C138" s="153" t="s">
        <v>112</v>
      </c>
      <c r="D138" s="153" t="s">
        <v>112</v>
      </c>
      <c r="E138" s="153" t="s">
        <v>112</v>
      </c>
      <c r="F138" s="153" t="s">
        <v>112</v>
      </c>
      <c r="G138" s="153" t="s">
        <v>112</v>
      </c>
      <c r="H138" s="153" t="s">
        <v>112</v>
      </c>
      <c r="I138" s="153" t="s">
        <v>112</v>
      </c>
      <c r="J138" s="153" t="s">
        <v>112</v>
      </c>
      <c r="K138" s="153" t="s">
        <v>112</v>
      </c>
      <c r="L138" s="153" t="s">
        <v>112</v>
      </c>
      <c r="M138" s="153" t="s">
        <v>112</v>
      </c>
      <c r="N138" s="153" t="s">
        <v>112</v>
      </c>
      <c r="O138" s="153" t="s">
        <v>112</v>
      </c>
      <c r="P138" s="153" t="s">
        <v>112</v>
      </c>
      <c r="Q138" s="153" t="s">
        <v>112</v>
      </c>
      <c r="R138" s="153" t="s">
        <v>112</v>
      </c>
      <c r="S138" s="153" t="s">
        <v>112</v>
      </c>
      <c r="T138" s="144"/>
    </row>
    <row r="139" spans="1:20" ht="16" customHeight="1" thickBot="1" x14ac:dyDescent="0.25">
      <c r="A139" s="152" t="s">
        <v>415</v>
      </c>
      <c r="B139" s="153" t="s">
        <v>112</v>
      </c>
      <c r="C139" s="153" t="s">
        <v>112</v>
      </c>
      <c r="D139" s="153" t="s">
        <v>112</v>
      </c>
      <c r="E139" s="153" t="s">
        <v>112</v>
      </c>
      <c r="F139" s="153" t="s">
        <v>112</v>
      </c>
      <c r="G139" s="153" t="s">
        <v>112</v>
      </c>
      <c r="H139" s="153" t="s">
        <v>112</v>
      </c>
      <c r="I139" s="153" t="s">
        <v>112</v>
      </c>
      <c r="J139" s="153" t="s">
        <v>112</v>
      </c>
      <c r="K139" s="153" t="s">
        <v>112</v>
      </c>
      <c r="L139" s="153" t="s">
        <v>112</v>
      </c>
      <c r="M139" s="153" t="s">
        <v>112</v>
      </c>
      <c r="N139" s="153" t="s">
        <v>112</v>
      </c>
      <c r="O139" s="153" t="s">
        <v>112</v>
      </c>
      <c r="P139" s="153" t="s">
        <v>112</v>
      </c>
      <c r="Q139" s="153" t="s">
        <v>112</v>
      </c>
      <c r="R139" s="153" t="s">
        <v>112</v>
      </c>
      <c r="S139" s="153" t="s">
        <v>112</v>
      </c>
      <c r="T139" s="144"/>
    </row>
    <row r="140" spans="1:20" ht="35" customHeight="1" thickBot="1" x14ac:dyDescent="0.25">
      <c r="A140" s="152" t="s">
        <v>416</v>
      </c>
      <c r="B140" s="153" t="s">
        <v>112</v>
      </c>
      <c r="C140" s="153" t="s">
        <v>112</v>
      </c>
      <c r="D140" s="153" t="s">
        <v>112</v>
      </c>
      <c r="E140" s="153" t="s">
        <v>112</v>
      </c>
      <c r="F140" s="153" t="s">
        <v>112</v>
      </c>
      <c r="G140" s="153" t="s">
        <v>112</v>
      </c>
      <c r="H140" s="153" t="s">
        <v>112</v>
      </c>
      <c r="I140" s="153" t="s">
        <v>112</v>
      </c>
      <c r="J140" s="153" t="s">
        <v>112</v>
      </c>
      <c r="K140" s="153" t="s">
        <v>112</v>
      </c>
      <c r="L140" s="153" t="s">
        <v>112</v>
      </c>
      <c r="M140" s="153" t="s">
        <v>112</v>
      </c>
      <c r="N140" s="153" t="s">
        <v>112</v>
      </c>
      <c r="O140" s="153" t="s">
        <v>112</v>
      </c>
      <c r="P140" s="153" t="s">
        <v>112</v>
      </c>
      <c r="Q140" s="153" t="s">
        <v>112</v>
      </c>
      <c r="R140" s="153" t="s">
        <v>112</v>
      </c>
      <c r="S140" s="153" t="s">
        <v>112</v>
      </c>
      <c r="T140" s="144"/>
    </row>
    <row r="141" spans="1:20" ht="35" thickBot="1" x14ac:dyDescent="0.25">
      <c r="A141" s="152" t="s">
        <v>417</v>
      </c>
      <c r="B141" s="153" t="s">
        <v>112</v>
      </c>
      <c r="C141" s="153" t="s">
        <v>112</v>
      </c>
      <c r="D141" s="153" t="s">
        <v>112</v>
      </c>
      <c r="E141" s="153" t="s">
        <v>112</v>
      </c>
      <c r="F141" s="153" t="s">
        <v>112</v>
      </c>
      <c r="G141" s="153" t="s">
        <v>112</v>
      </c>
      <c r="H141" s="153" t="s">
        <v>112</v>
      </c>
      <c r="I141" s="153" t="s">
        <v>112</v>
      </c>
      <c r="J141" s="153" t="s">
        <v>112</v>
      </c>
      <c r="K141" s="153" t="s">
        <v>112</v>
      </c>
      <c r="L141" s="153" t="s">
        <v>112</v>
      </c>
      <c r="M141" s="153" t="s">
        <v>112</v>
      </c>
      <c r="N141" s="153" t="s">
        <v>112</v>
      </c>
      <c r="O141" s="153" t="s">
        <v>112</v>
      </c>
      <c r="P141" s="153" t="s">
        <v>112</v>
      </c>
      <c r="Q141" s="153" t="s">
        <v>112</v>
      </c>
      <c r="R141" s="153" t="s">
        <v>112</v>
      </c>
      <c r="S141" s="153" t="s">
        <v>112</v>
      </c>
      <c r="T141" s="144"/>
    </row>
    <row r="142" spans="1:20" ht="16" customHeight="1" thickBot="1" x14ac:dyDescent="0.25">
      <c r="A142" s="152" t="s">
        <v>418</v>
      </c>
      <c r="B142" s="153" t="s">
        <v>112</v>
      </c>
      <c r="C142" s="153" t="s">
        <v>112</v>
      </c>
      <c r="D142" s="153" t="s">
        <v>112</v>
      </c>
      <c r="E142" s="153" t="s">
        <v>112</v>
      </c>
      <c r="F142" s="153" t="s">
        <v>112</v>
      </c>
      <c r="G142" s="153" t="s">
        <v>112</v>
      </c>
      <c r="H142" s="153" t="s">
        <v>112</v>
      </c>
      <c r="I142" s="153" t="s">
        <v>112</v>
      </c>
      <c r="J142" s="153" t="s">
        <v>112</v>
      </c>
      <c r="K142" s="153" t="s">
        <v>112</v>
      </c>
      <c r="L142" s="153" t="s">
        <v>112</v>
      </c>
      <c r="M142" s="153" t="s">
        <v>112</v>
      </c>
      <c r="N142" s="153" t="s">
        <v>112</v>
      </c>
      <c r="O142" s="153" t="s">
        <v>112</v>
      </c>
      <c r="P142" s="153" t="s">
        <v>112</v>
      </c>
      <c r="Q142" s="153" t="s">
        <v>112</v>
      </c>
      <c r="R142" s="153" t="s">
        <v>112</v>
      </c>
      <c r="S142" s="153" t="s">
        <v>112</v>
      </c>
      <c r="T142" s="144"/>
    </row>
    <row r="143" spans="1:20" ht="35" thickBot="1" x14ac:dyDescent="0.25">
      <c r="A143" s="152" t="s">
        <v>419</v>
      </c>
      <c r="B143" s="153" t="s">
        <v>112</v>
      </c>
      <c r="C143" s="153" t="s">
        <v>112</v>
      </c>
      <c r="D143" s="153" t="s">
        <v>112</v>
      </c>
      <c r="E143" s="153" t="s">
        <v>112</v>
      </c>
      <c r="F143" s="153" t="s">
        <v>112</v>
      </c>
      <c r="G143" s="153" t="s">
        <v>112</v>
      </c>
      <c r="H143" s="153" t="s">
        <v>112</v>
      </c>
      <c r="I143" s="153" t="s">
        <v>112</v>
      </c>
      <c r="J143" s="153" t="s">
        <v>112</v>
      </c>
      <c r="K143" s="153" t="s">
        <v>112</v>
      </c>
      <c r="L143" s="153" t="s">
        <v>112</v>
      </c>
      <c r="M143" s="153" t="s">
        <v>112</v>
      </c>
      <c r="N143" s="153" t="s">
        <v>112</v>
      </c>
      <c r="O143" s="153" t="s">
        <v>112</v>
      </c>
      <c r="P143" s="153" t="s">
        <v>112</v>
      </c>
      <c r="Q143" s="153" t="s">
        <v>112</v>
      </c>
      <c r="R143" s="153" t="s">
        <v>112</v>
      </c>
      <c r="S143" s="153" t="s">
        <v>112</v>
      </c>
      <c r="T143" s="144"/>
    </row>
    <row r="144" spans="1:20" ht="52" thickBot="1" x14ac:dyDescent="0.25">
      <c r="A144" s="17" t="s">
        <v>420</v>
      </c>
      <c r="B144" s="219"/>
      <c r="C144" s="210"/>
      <c r="D144" s="210"/>
      <c r="E144" s="210"/>
      <c r="F144" s="210"/>
      <c r="G144" s="210"/>
      <c r="H144" s="210"/>
      <c r="I144" s="210"/>
      <c r="J144" s="210"/>
      <c r="K144" s="210"/>
      <c r="L144" s="210"/>
      <c r="M144" s="210"/>
      <c r="N144" s="210"/>
      <c r="O144" s="210"/>
      <c r="P144" s="210"/>
      <c r="Q144" s="210"/>
      <c r="R144" s="210"/>
      <c r="S144" s="210"/>
      <c r="T144" s="144"/>
    </row>
    <row r="145" spans="1:20" ht="16" customHeight="1" thickBot="1" x14ac:dyDescent="0.25">
      <c r="A145" s="152" t="s">
        <v>421</v>
      </c>
      <c r="B145" s="153" t="s">
        <v>112</v>
      </c>
      <c r="C145" s="153" t="s">
        <v>112</v>
      </c>
      <c r="D145" s="153" t="s">
        <v>112</v>
      </c>
      <c r="E145" s="153" t="s">
        <v>112</v>
      </c>
      <c r="F145" s="153" t="s">
        <v>112</v>
      </c>
      <c r="G145" s="153" t="s">
        <v>112</v>
      </c>
      <c r="H145" s="153" t="s">
        <v>112</v>
      </c>
      <c r="I145" s="153" t="s">
        <v>112</v>
      </c>
      <c r="J145" s="153" t="s">
        <v>112</v>
      </c>
      <c r="K145" s="153" t="s">
        <v>112</v>
      </c>
      <c r="L145" s="153" t="s">
        <v>112</v>
      </c>
      <c r="M145" s="153" t="s">
        <v>112</v>
      </c>
      <c r="N145" s="153" t="s">
        <v>112</v>
      </c>
      <c r="O145" s="153" t="s">
        <v>112</v>
      </c>
      <c r="P145" s="153" t="s">
        <v>112</v>
      </c>
      <c r="Q145" s="153" t="s">
        <v>112</v>
      </c>
      <c r="R145" s="153" t="s">
        <v>112</v>
      </c>
      <c r="S145" s="153" t="s">
        <v>112</v>
      </c>
      <c r="T145" s="144"/>
    </row>
    <row r="146" spans="1:20" ht="16" customHeight="1" thickBot="1" x14ac:dyDescent="0.25">
      <c r="A146" s="152" t="s">
        <v>422</v>
      </c>
      <c r="B146" s="153" t="s">
        <v>112</v>
      </c>
      <c r="C146" s="153" t="s">
        <v>112</v>
      </c>
      <c r="D146" s="153" t="s">
        <v>112</v>
      </c>
      <c r="E146" s="153" t="s">
        <v>112</v>
      </c>
      <c r="F146" s="153" t="s">
        <v>112</v>
      </c>
      <c r="G146" s="153" t="s">
        <v>112</v>
      </c>
      <c r="H146" s="153" t="s">
        <v>112</v>
      </c>
      <c r="I146" s="153" t="s">
        <v>112</v>
      </c>
      <c r="J146" s="153" t="s">
        <v>112</v>
      </c>
      <c r="K146" s="153" t="s">
        <v>112</v>
      </c>
      <c r="L146" s="153" t="s">
        <v>112</v>
      </c>
      <c r="M146" s="153" t="s">
        <v>112</v>
      </c>
      <c r="N146" s="153" t="s">
        <v>112</v>
      </c>
      <c r="O146" s="153" t="s">
        <v>112</v>
      </c>
      <c r="P146" s="153" t="s">
        <v>112</v>
      </c>
      <c r="Q146" s="153" t="s">
        <v>112</v>
      </c>
      <c r="R146" s="153" t="s">
        <v>112</v>
      </c>
      <c r="S146" s="153" t="s">
        <v>112</v>
      </c>
      <c r="T146" s="144"/>
    </row>
    <row r="147" spans="1:20" ht="16" customHeight="1" thickBot="1" x14ac:dyDescent="0.25">
      <c r="A147" s="152" t="s">
        <v>423</v>
      </c>
      <c r="B147" s="153" t="s">
        <v>112</v>
      </c>
      <c r="C147" s="153" t="s">
        <v>112</v>
      </c>
      <c r="D147" s="153" t="s">
        <v>112</v>
      </c>
      <c r="E147" s="153" t="s">
        <v>112</v>
      </c>
      <c r="F147" s="153" t="s">
        <v>112</v>
      </c>
      <c r="G147" s="153" t="s">
        <v>112</v>
      </c>
      <c r="H147" s="153" t="s">
        <v>112</v>
      </c>
      <c r="I147" s="153" t="s">
        <v>112</v>
      </c>
      <c r="J147" s="153" t="s">
        <v>112</v>
      </c>
      <c r="K147" s="153" t="s">
        <v>112</v>
      </c>
      <c r="L147" s="153" t="s">
        <v>112</v>
      </c>
      <c r="M147" s="153" t="s">
        <v>112</v>
      </c>
      <c r="N147" s="153" t="s">
        <v>112</v>
      </c>
      <c r="O147" s="153" t="s">
        <v>112</v>
      </c>
      <c r="P147" s="153" t="s">
        <v>112</v>
      </c>
      <c r="Q147" s="153" t="s">
        <v>112</v>
      </c>
      <c r="R147" s="153" t="s">
        <v>112</v>
      </c>
      <c r="S147" s="153" t="s">
        <v>112</v>
      </c>
      <c r="T147" s="144"/>
    </row>
    <row r="148" spans="1:20" ht="16" customHeight="1" thickBot="1" x14ac:dyDescent="0.25">
      <c r="A148" s="152" t="s">
        <v>424</v>
      </c>
      <c r="B148" s="153" t="s">
        <v>112</v>
      </c>
      <c r="C148" s="153" t="s">
        <v>112</v>
      </c>
      <c r="D148" s="153" t="s">
        <v>112</v>
      </c>
      <c r="E148" s="153" t="s">
        <v>112</v>
      </c>
      <c r="F148" s="153" t="s">
        <v>112</v>
      </c>
      <c r="G148" s="153" t="s">
        <v>112</v>
      </c>
      <c r="H148" s="153" t="s">
        <v>112</v>
      </c>
      <c r="I148" s="153" t="s">
        <v>112</v>
      </c>
      <c r="J148" s="153" t="s">
        <v>112</v>
      </c>
      <c r="K148" s="153" t="s">
        <v>112</v>
      </c>
      <c r="L148" s="153" t="s">
        <v>112</v>
      </c>
      <c r="M148" s="153" t="s">
        <v>112</v>
      </c>
      <c r="N148" s="153" t="s">
        <v>112</v>
      </c>
      <c r="O148" s="153" t="s">
        <v>112</v>
      </c>
      <c r="P148" s="153" t="s">
        <v>112</v>
      </c>
      <c r="Q148" s="153" t="s">
        <v>112</v>
      </c>
      <c r="R148" s="153" t="s">
        <v>112</v>
      </c>
      <c r="S148" s="153" t="s">
        <v>112</v>
      </c>
      <c r="T148" s="144"/>
    </row>
    <row r="149" spans="1:20" ht="16" customHeight="1" thickBot="1" x14ac:dyDescent="0.25">
      <c r="A149" s="152" t="s">
        <v>425</v>
      </c>
      <c r="B149" s="153" t="s">
        <v>112</v>
      </c>
      <c r="C149" s="153" t="s">
        <v>112</v>
      </c>
      <c r="D149" s="153" t="s">
        <v>112</v>
      </c>
      <c r="E149" s="153" t="s">
        <v>112</v>
      </c>
      <c r="F149" s="153" t="s">
        <v>112</v>
      </c>
      <c r="G149" s="153" t="s">
        <v>112</v>
      </c>
      <c r="H149" s="153" t="s">
        <v>112</v>
      </c>
      <c r="I149" s="153" t="s">
        <v>112</v>
      </c>
      <c r="J149" s="153" t="s">
        <v>112</v>
      </c>
      <c r="K149" s="153" t="s">
        <v>112</v>
      </c>
      <c r="L149" s="153" t="s">
        <v>112</v>
      </c>
      <c r="M149" s="153" t="s">
        <v>112</v>
      </c>
      <c r="N149" s="153" t="s">
        <v>112</v>
      </c>
      <c r="O149" s="153" t="s">
        <v>112</v>
      </c>
      <c r="P149" s="153" t="s">
        <v>112</v>
      </c>
      <c r="Q149" s="153" t="s">
        <v>112</v>
      </c>
      <c r="R149" s="153" t="s">
        <v>112</v>
      </c>
      <c r="S149" s="153" t="s">
        <v>112</v>
      </c>
      <c r="T149" s="144"/>
    </row>
    <row r="150" spans="1:20" ht="16" customHeight="1" thickBot="1" x14ac:dyDescent="0.25">
      <c r="A150" s="152" t="s">
        <v>426</v>
      </c>
      <c r="B150" s="153" t="s">
        <v>112</v>
      </c>
      <c r="C150" s="153" t="s">
        <v>112</v>
      </c>
      <c r="D150" s="153" t="s">
        <v>112</v>
      </c>
      <c r="E150" s="153" t="s">
        <v>112</v>
      </c>
      <c r="F150" s="153" t="s">
        <v>112</v>
      </c>
      <c r="G150" s="153" t="s">
        <v>112</v>
      </c>
      <c r="H150" s="153" t="s">
        <v>112</v>
      </c>
      <c r="I150" s="153" t="s">
        <v>112</v>
      </c>
      <c r="J150" s="153" t="s">
        <v>112</v>
      </c>
      <c r="K150" s="153" t="s">
        <v>112</v>
      </c>
      <c r="L150" s="153" t="s">
        <v>112</v>
      </c>
      <c r="M150" s="153" t="s">
        <v>112</v>
      </c>
      <c r="N150" s="153" t="s">
        <v>112</v>
      </c>
      <c r="O150" s="153" t="s">
        <v>112</v>
      </c>
      <c r="P150" s="153" t="s">
        <v>112</v>
      </c>
      <c r="Q150" s="153" t="s">
        <v>112</v>
      </c>
      <c r="R150" s="153" t="s">
        <v>112</v>
      </c>
      <c r="S150" s="153" t="s">
        <v>112</v>
      </c>
      <c r="T150" s="144"/>
    </row>
    <row r="151" spans="1:20" ht="16" customHeight="1" thickBot="1" x14ac:dyDescent="0.25">
      <c r="A151" s="152" t="s">
        <v>427</v>
      </c>
      <c r="B151" s="153" t="s">
        <v>112</v>
      </c>
      <c r="C151" s="153" t="s">
        <v>112</v>
      </c>
      <c r="D151" s="153" t="s">
        <v>112</v>
      </c>
      <c r="E151" s="153" t="s">
        <v>112</v>
      </c>
      <c r="F151" s="153" t="s">
        <v>112</v>
      </c>
      <c r="G151" s="153" t="s">
        <v>112</v>
      </c>
      <c r="H151" s="153" t="s">
        <v>112</v>
      </c>
      <c r="I151" s="153" t="s">
        <v>112</v>
      </c>
      <c r="J151" s="153" t="s">
        <v>112</v>
      </c>
      <c r="K151" s="153" t="s">
        <v>112</v>
      </c>
      <c r="L151" s="153" t="s">
        <v>112</v>
      </c>
      <c r="M151" s="153" t="s">
        <v>112</v>
      </c>
      <c r="N151" s="153" t="s">
        <v>112</v>
      </c>
      <c r="O151" s="153" t="s">
        <v>112</v>
      </c>
      <c r="P151" s="153" t="s">
        <v>112</v>
      </c>
      <c r="Q151" s="153" t="s">
        <v>112</v>
      </c>
      <c r="R151" s="153" t="s">
        <v>112</v>
      </c>
      <c r="S151" s="153" t="s">
        <v>112</v>
      </c>
      <c r="T151" s="144"/>
    </row>
    <row r="152" spans="1:20" ht="35" customHeight="1" thickBot="1" x14ac:dyDescent="0.25">
      <c r="A152" s="152" t="s">
        <v>428</v>
      </c>
      <c r="B152" s="153" t="s">
        <v>112</v>
      </c>
      <c r="C152" s="153" t="s">
        <v>112</v>
      </c>
      <c r="D152" s="153" t="s">
        <v>112</v>
      </c>
      <c r="E152" s="153" t="s">
        <v>112</v>
      </c>
      <c r="F152" s="153" t="s">
        <v>112</v>
      </c>
      <c r="G152" s="153" t="s">
        <v>112</v>
      </c>
      <c r="H152" s="153" t="s">
        <v>112</v>
      </c>
      <c r="I152" s="153" t="s">
        <v>112</v>
      </c>
      <c r="J152" s="153" t="s">
        <v>112</v>
      </c>
      <c r="K152" s="153" t="s">
        <v>112</v>
      </c>
      <c r="L152" s="153" t="s">
        <v>112</v>
      </c>
      <c r="M152" s="153" t="s">
        <v>112</v>
      </c>
      <c r="N152" s="153" t="s">
        <v>112</v>
      </c>
      <c r="O152" s="153" t="s">
        <v>112</v>
      </c>
      <c r="P152" s="153" t="s">
        <v>112</v>
      </c>
      <c r="Q152" s="153" t="s">
        <v>112</v>
      </c>
      <c r="R152" s="153" t="s">
        <v>112</v>
      </c>
      <c r="S152" s="153" t="s">
        <v>112</v>
      </c>
      <c r="T152" s="144"/>
    </row>
    <row r="153" spans="1:20" ht="52" customHeight="1" thickBot="1" x14ac:dyDescent="0.25">
      <c r="A153" s="17" t="s">
        <v>429</v>
      </c>
      <c r="B153" s="153" t="s">
        <v>112</v>
      </c>
      <c r="C153" s="153" t="s">
        <v>112</v>
      </c>
      <c r="D153" s="153" t="s">
        <v>112</v>
      </c>
      <c r="E153" s="153" t="s">
        <v>112</v>
      </c>
      <c r="F153" s="153" t="s">
        <v>112</v>
      </c>
      <c r="G153" s="153" t="s">
        <v>112</v>
      </c>
      <c r="H153" s="153" t="s">
        <v>112</v>
      </c>
      <c r="I153" s="153" t="s">
        <v>112</v>
      </c>
      <c r="J153" s="153" t="s">
        <v>112</v>
      </c>
      <c r="K153" s="153" t="s">
        <v>112</v>
      </c>
      <c r="L153" s="153" t="s">
        <v>112</v>
      </c>
      <c r="M153" s="153" t="s">
        <v>112</v>
      </c>
      <c r="N153" s="153" t="s">
        <v>112</v>
      </c>
      <c r="O153" s="153" t="s">
        <v>112</v>
      </c>
      <c r="P153" s="153" t="s">
        <v>112</v>
      </c>
      <c r="Q153" s="153" t="s">
        <v>112</v>
      </c>
      <c r="R153" s="153" t="s">
        <v>112</v>
      </c>
      <c r="S153" s="153" t="s">
        <v>112</v>
      </c>
      <c r="T153" s="144"/>
    </row>
    <row r="154" spans="1:20" ht="35" thickBot="1" x14ac:dyDescent="0.25">
      <c r="A154" s="17" t="s">
        <v>430</v>
      </c>
      <c r="B154" s="153" t="s">
        <v>112</v>
      </c>
      <c r="C154" s="153" t="s">
        <v>112</v>
      </c>
      <c r="D154" s="153" t="s">
        <v>112</v>
      </c>
      <c r="E154" s="153" t="s">
        <v>112</v>
      </c>
      <c r="F154" s="153" t="s">
        <v>112</v>
      </c>
      <c r="G154" s="153" t="s">
        <v>112</v>
      </c>
      <c r="H154" s="153" t="s">
        <v>112</v>
      </c>
      <c r="I154" s="153" t="s">
        <v>112</v>
      </c>
      <c r="J154" s="153" t="s">
        <v>112</v>
      </c>
      <c r="K154" s="153" t="s">
        <v>112</v>
      </c>
      <c r="L154" s="153" t="s">
        <v>112</v>
      </c>
      <c r="M154" s="153" t="s">
        <v>112</v>
      </c>
      <c r="N154" s="153" t="s">
        <v>112</v>
      </c>
      <c r="O154" s="153" t="s">
        <v>112</v>
      </c>
      <c r="P154" s="153" t="s">
        <v>112</v>
      </c>
      <c r="Q154" s="153" t="s">
        <v>112</v>
      </c>
      <c r="R154" s="153" t="s">
        <v>112</v>
      </c>
      <c r="S154" s="153" t="s">
        <v>112</v>
      </c>
      <c r="T154" s="144"/>
    </row>
    <row r="155" spans="1:20" ht="35" thickBot="1" x14ac:dyDescent="0.25">
      <c r="A155" s="17" t="s">
        <v>431</v>
      </c>
      <c r="B155" s="153" t="s">
        <v>112</v>
      </c>
      <c r="C155" s="153" t="s">
        <v>112</v>
      </c>
      <c r="D155" s="153" t="s">
        <v>112</v>
      </c>
      <c r="E155" s="153" t="s">
        <v>112</v>
      </c>
      <c r="F155" s="153" t="s">
        <v>112</v>
      </c>
      <c r="G155" s="153" t="s">
        <v>112</v>
      </c>
      <c r="H155" s="153" t="s">
        <v>112</v>
      </c>
      <c r="I155" s="153" t="s">
        <v>112</v>
      </c>
      <c r="J155" s="153" t="s">
        <v>112</v>
      </c>
      <c r="K155" s="153" t="s">
        <v>112</v>
      </c>
      <c r="L155" s="153" t="s">
        <v>112</v>
      </c>
      <c r="M155" s="153" t="s">
        <v>112</v>
      </c>
      <c r="N155" s="153" t="s">
        <v>112</v>
      </c>
      <c r="O155" s="153" t="s">
        <v>112</v>
      </c>
      <c r="P155" s="153" t="s">
        <v>112</v>
      </c>
      <c r="Q155" s="153" t="s">
        <v>112</v>
      </c>
      <c r="R155" s="153" t="s">
        <v>112</v>
      </c>
      <c r="S155" s="153" t="s">
        <v>112</v>
      </c>
      <c r="T155" s="144"/>
    </row>
    <row r="156" spans="1:20" ht="35" thickBot="1" x14ac:dyDescent="0.25">
      <c r="A156" s="17" t="s">
        <v>432</v>
      </c>
      <c r="B156" s="153" t="s">
        <v>112</v>
      </c>
      <c r="C156" s="153" t="s">
        <v>112</v>
      </c>
      <c r="D156" s="153" t="s">
        <v>112</v>
      </c>
      <c r="E156" s="153" t="s">
        <v>112</v>
      </c>
      <c r="F156" s="153" t="s">
        <v>112</v>
      </c>
      <c r="G156" s="153" t="s">
        <v>112</v>
      </c>
      <c r="H156" s="153" t="s">
        <v>112</v>
      </c>
      <c r="I156" s="153" t="s">
        <v>112</v>
      </c>
      <c r="J156" s="153" t="s">
        <v>112</v>
      </c>
      <c r="K156" s="153" t="s">
        <v>112</v>
      </c>
      <c r="L156" s="153" t="s">
        <v>112</v>
      </c>
      <c r="M156" s="153" t="s">
        <v>112</v>
      </c>
      <c r="N156" s="153" t="s">
        <v>112</v>
      </c>
      <c r="O156" s="153" t="s">
        <v>112</v>
      </c>
      <c r="P156" s="153" t="s">
        <v>112</v>
      </c>
      <c r="Q156" s="153" t="s">
        <v>112</v>
      </c>
      <c r="R156" s="153" t="s">
        <v>112</v>
      </c>
      <c r="S156" s="153" t="s">
        <v>112</v>
      </c>
      <c r="T156" s="144"/>
    </row>
    <row r="157" spans="1:20" ht="35" customHeight="1" thickBot="1" x14ac:dyDescent="0.25">
      <c r="A157" s="17" t="s">
        <v>433</v>
      </c>
      <c r="B157" s="153" t="s">
        <v>112</v>
      </c>
      <c r="C157" s="153" t="s">
        <v>112</v>
      </c>
      <c r="D157" s="153" t="s">
        <v>112</v>
      </c>
      <c r="E157" s="153" t="s">
        <v>112</v>
      </c>
      <c r="F157" s="153" t="s">
        <v>112</v>
      </c>
      <c r="G157" s="153" t="s">
        <v>112</v>
      </c>
      <c r="H157" s="153" t="s">
        <v>112</v>
      </c>
      <c r="I157" s="153" t="s">
        <v>112</v>
      </c>
      <c r="J157" s="153" t="s">
        <v>112</v>
      </c>
      <c r="K157" s="153" t="s">
        <v>112</v>
      </c>
      <c r="L157" s="153" t="s">
        <v>112</v>
      </c>
      <c r="M157" s="153" t="s">
        <v>112</v>
      </c>
      <c r="N157" s="153" t="s">
        <v>112</v>
      </c>
      <c r="O157" s="153" t="s">
        <v>112</v>
      </c>
      <c r="P157" s="153" t="s">
        <v>112</v>
      </c>
      <c r="Q157" s="153" t="s">
        <v>112</v>
      </c>
      <c r="R157" s="153" t="s">
        <v>112</v>
      </c>
      <c r="S157" s="153" t="s">
        <v>112</v>
      </c>
      <c r="T157" s="144"/>
    </row>
    <row r="158" spans="1:20" ht="52" thickBot="1" x14ac:dyDescent="0.25">
      <c r="A158" s="17" t="s">
        <v>434</v>
      </c>
      <c r="B158" s="153" t="s">
        <v>112</v>
      </c>
      <c r="C158" s="153" t="s">
        <v>112</v>
      </c>
      <c r="D158" s="153" t="s">
        <v>112</v>
      </c>
      <c r="E158" s="153" t="s">
        <v>112</v>
      </c>
      <c r="F158" s="153" t="s">
        <v>112</v>
      </c>
      <c r="G158" s="153" t="s">
        <v>112</v>
      </c>
      <c r="H158" s="153" t="s">
        <v>112</v>
      </c>
      <c r="I158" s="153" t="s">
        <v>112</v>
      </c>
      <c r="J158" s="153" t="s">
        <v>112</v>
      </c>
      <c r="K158" s="153" t="s">
        <v>112</v>
      </c>
      <c r="L158" s="153" t="s">
        <v>112</v>
      </c>
      <c r="M158" s="153" t="s">
        <v>112</v>
      </c>
      <c r="N158" s="153" t="s">
        <v>112</v>
      </c>
      <c r="O158" s="153" t="s">
        <v>112</v>
      </c>
      <c r="P158" s="153" t="s">
        <v>112</v>
      </c>
      <c r="Q158" s="153" t="s">
        <v>112</v>
      </c>
      <c r="R158" s="153" t="s">
        <v>112</v>
      </c>
      <c r="S158" s="153" t="s">
        <v>112</v>
      </c>
      <c r="T158" s="144"/>
    </row>
    <row r="159" spans="1:20" ht="32" customHeight="1" thickBot="1" x14ac:dyDescent="0.25">
      <c r="A159" s="17" t="s">
        <v>435</v>
      </c>
      <c r="B159" s="153" t="s">
        <v>112</v>
      </c>
      <c r="C159" s="153" t="s">
        <v>112</v>
      </c>
      <c r="D159" s="153" t="s">
        <v>112</v>
      </c>
      <c r="E159" s="153" t="s">
        <v>112</v>
      </c>
      <c r="F159" s="153" t="s">
        <v>112</v>
      </c>
      <c r="G159" s="153" t="s">
        <v>112</v>
      </c>
      <c r="H159" s="153" t="s">
        <v>112</v>
      </c>
      <c r="I159" s="153" t="s">
        <v>112</v>
      </c>
      <c r="J159" s="153" t="s">
        <v>112</v>
      </c>
      <c r="K159" s="153" t="s">
        <v>112</v>
      </c>
      <c r="L159" s="153" t="s">
        <v>112</v>
      </c>
      <c r="M159" s="153" t="s">
        <v>112</v>
      </c>
      <c r="N159" s="153" t="s">
        <v>112</v>
      </c>
      <c r="O159" s="153" t="s">
        <v>112</v>
      </c>
      <c r="P159" s="153" t="s">
        <v>112</v>
      </c>
      <c r="Q159" s="153" t="s">
        <v>112</v>
      </c>
      <c r="R159" s="153" t="s">
        <v>112</v>
      </c>
      <c r="S159" s="153" t="s">
        <v>112</v>
      </c>
      <c r="T159" s="144"/>
    </row>
    <row r="160" spans="1:20" ht="16" customHeight="1" thickBot="1" x14ac:dyDescent="0.25">
      <c r="A160" s="211"/>
      <c r="B160" s="210"/>
      <c r="C160" s="210"/>
      <c r="D160" s="210"/>
      <c r="E160" s="210"/>
      <c r="F160" s="210"/>
      <c r="G160" s="210"/>
      <c r="H160" s="210"/>
      <c r="I160" s="210"/>
      <c r="J160" s="210"/>
      <c r="K160" s="210"/>
      <c r="L160" s="210"/>
      <c r="M160" s="210"/>
      <c r="N160" s="210"/>
      <c r="O160" s="210"/>
      <c r="P160" s="210"/>
      <c r="Q160" s="210"/>
      <c r="R160" s="210"/>
      <c r="S160" s="210"/>
      <c r="T160" s="210"/>
    </row>
    <row r="161" spans="1:20" ht="16" customHeight="1" thickBot="1" x14ac:dyDescent="0.25">
      <c r="A161" s="221" t="s">
        <v>638</v>
      </c>
      <c r="B161" s="221"/>
      <c r="C161" s="221"/>
      <c r="D161" s="221"/>
      <c r="E161" s="221"/>
      <c r="F161" s="221"/>
      <c r="G161" s="221"/>
      <c r="H161" s="221"/>
      <c r="I161" s="221"/>
      <c r="J161" s="210"/>
      <c r="K161" s="210"/>
      <c r="L161" s="210"/>
      <c r="M161" s="210"/>
      <c r="N161" s="210"/>
      <c r="O161" s="210"/>
      <c r="P161" s="210"/>
      <c r="Q161" s="210"/>
      <c r="R161" s="210"/>
      <c r="S161" s="210"/>
      <c r="T161" s="210"/>
    </row>
    <row r="162" spans="1:20" ht="16" customHeight="1" thickBot="1" x14ac:dyDescent="0.25">
      <c r="A162" s="58"/>
      <c r="B162" s="153" t="s">
        <v>112</v>
      </c>
      <c r="C162" s="153" t="s">
        <v>112</v>
      </c>
      <c r="D162" s="153" t="s">
        <v>112</v>
      </c>
      <c r="E162" s="153" t="s">
        <v>112</v>
      </c>
      <c r="F162" s="153" t="s">
        <v>112</v>
      </c>
      <c r="G162" s="153" t="s">
        <v>112</v>
      </c>
      <c r="H162" s="153" t="s">
        <v>112</v>
      </c>
      <c r="I162" s="153" t="s">
        <v>112</v>
      </c>
      <c r="J162" s="153" t="s">
        <v>112</v>
      </c>
      <c r="K162" s="153" t="s">
        <v>112</v>
      </c>
      <c r="L162" s="153" t="s">
        <v>112</v>
      </c>
      <c r="M162" s="153" t="s">
        <v>112</v>
      </c>
      <c r="N162" s="153" t="s">
        <v>112</v>
      </c>
      <c r="O162" s="153" t="s">
        <v>112</v>
      </c>
      <c r="P162" s="153" t="s">
        <v>112</v>
      </c>
      <c r="Q162" s="153" t="s">
        <v>112</v>
      </c>
      <c r="R162" s="153" t="s">
        <v>112</v>
      </c>
      <c r="S162" s="153" t="s">
        <v>112</v>
      </c>
      <c r="T162" s="144"/>
    </row>
    <row r="163" spans="1:20" ht="16" customHeight="1" thickBot="1" x14ac:dyDescent="0.25">
      <c r="A163" s="58"/>
      <c r="B163" s="153" t="s">
        <v>112</v>
      </c>
      <c r="C163" s="153" t="s">
        <v>112</v>
      </c>
      <c r="D163" s="153" t="s">
        <v>112</v>
      </c>
      <c r="E163" s="153" t="s">
        <v>112</v>
      </c>
      <c r="F163" s="153" t="s">
        <v>112</v>
      </c>
      <c r="G163" s="153" t="s">
        <v>112</v>
      </c>
      <c r="H163" s="153" t="s">
        <v>112</v>
      </c>
      <c r="I163" s="153" t="s">
        <v>112</v>
      </c>
      <c r="J163" s="153" t="s">
        <v>112</v>
      </c>
      <c r="K163" s="153" t="s">
        <v>112</v>
      </c>
      <c r="L163" s="153" t="s">
        <v>112</v>
      </c>
      <c r="M163" s="153" t="s">
        <v>112</v>
      </c>
      <c r="N163" s="153" t="s">
        <v>112</v>
      </c>
      <c r="O163" s="153" t="s">
        <v>112</v>
      </c>
      <c r="P163" s="153" t="s">
        <v>112</v>
      </c>
      <c r="Q163" s="153" t="s">
        <v>112</v>
      </c>
      <c r="R163" s="153" t="s">
        <v>112</v>
      </c>
      <c r="S163" s="153" t="s">
        <v>112</v>
      </c>
      <c r="T163" s="144"/>
    </row>
    <row r="164" spans="1:20" ht="16" customHeight="1" thickBot="1" x14ac:dyDescent="0.25">
      <c r="A164" s="58"/>
      <c r="B164" s="153" t="s">
        <v>112</v>
      </c>
      <c r="C164" s="153" t="s">
        <v>112</v>
      </c>
      <c r="D164" s="153" t="s">
        <v>112</v>
      </c>
      <c r="E164" s="153" t="s">
        <v>112</v>
      </c>
      <c r="F164" s="153" t="s">
        <v>112</v>
      </c>
      <c r="G164" s="153" t="s">
        <v>112</v>
      </c>
      <c r="H164" s="153" t="s">
        <v>112</v>
      </c>
      <c r="I164" s="153" t="s">
        <v>112</v>
      </c>
      <c r="J164" s="153" t="s">
        <v>112</v>
      </c>
      <c r="K164" s="153" t="s">
        <v>112</v>
      </c>
      <c r="L164" s="153" t="s">
        <v>112</v>
      </c>
      <c r="M164" s="153" t="s">
        <v>112</v>
      </c>
      <c r="N164" s="153" t="s">
        <v>112</v>
      </c>
      <c r="O164" s="153" t="s">
        <v>112</v>
      </c>
      <c r="P164" s="153" t="s">
        <v>112</v>
      </c>
      <c r="Q164" s="153" t="s">
        <v>112</v>
      </c>
      <c r="R164" s="153" t="s">
        <v>112</v>
      </c>
      <c r="S164" s="153" t="s">
        <v>112</v>
      </c>
      <c r="T164" s="144"/>
    </row>
    <row r="165" spans="1:20" ht="35" thickBot="1" x14ac:dyDescent="0.25">
      <c r="A165" s="158" t="s">
        <v>539</v>
      </c>
      <c r="B165" s="153"/>
      <c r="C165" s="153"/>
      <c r="D165" s="153"/>
      <c r="E165" s="153"/>
      <c r="F165" s="153"/>
      <c r="G165" s="153"/>
      <c r="H165" s="153"/>
      <c r="I165" s="153"/>
      <c r="J165" s="153"/>
      <c r="K165" s="153"/>
      <c r="L165" s="153"/>
      <c r="M165" s="153"/>
      <c r="N165" s="153"/>
      <c r="O165" s="153"/>
      <c r="P165" s="153"/>
      <c r="Q165" s="153"/>
      <c r="R165" s="153"/>
      <c r="S165" s="153"/>
      <c r="T165" s="144"/>
    </row>
    <row r="166" spans="1:20" ht="16" customHeight="1" thickBot="1" x14ac:dyDescent="0.25">
      <c r="A166" s="211"/>
      <c r="B166" s="210"/>
      <c r="C166" s="210"/>
      <c r="D166" s="210"/>
      <c r="E166" s="210"/>
      <c r="F166" s="210"/>
      <c r="G166" s="210"/>
      <c r="H166" s="210"/>
      <c r="I166" s="210"/>
      <c r="J166" s="210"/>
      <c r="K166" s="210"/>
      <c r="L166" s="210"/>
      <c r="M166" s="210"/>
      <c r="N166" s="210"/>
      <c r="O166" s="210"/>
      <c r="P166" s="210"/>
      <c r="Q166" s="210"/>
      <c r="R166" s="210"/>
      <c r="S166" s="210"/>
      <c r="T166" s="210"/>
    </row>
    <row r="167" spans="1:20" ht="16" customHeight="1" thickBot="1" x14ac:dyDescent="0.25">
      <c r="A167" s="217"/>
      <c r="B167" s="217"/>
      <c r="C167" s="217"/>
      <c r="D167" s="217"/>
      <c r="E167" s="217"/>
      <c r="F167" s="217"/>
      <c r="G167" s="217"/>
      <c r="H167" s="217"/>
      <c r="I167" s="217"/>
      <c r="J167" s="217"/>
      <c r="K167" s="217"/>
      <c r="L167" s="217"/>
      <c r="M167" s="217"/>
      <c r="N167" s="217"/>
      <c r="O167" s="217"/>
      <c r="P167" s="217"/>
      <c r="Q167" s="217"/>
      <c r="R167" s="217"/>
      <c r="S167" s="217"/>
      <c r="T167" s="217"/>
    </row>
    <row r="168" spans="1:20" ht="16" customHeight="1" thickBot="1" x14ac:dyDescent="0.25">
      <c r="A168" s="146" t="s">
        <v>106</v>
      </c>
      <c r="B168" s="154">
        <f t="shared" ref="B168:S168" si="1">B20</f>
        <v>45870</v>
      </c>
      <c r="C168" s="154">
        <f t="shared" si="1"/>
        <v>45901</v>
      </c>
      <c r="D168" s="154">
        <f t="shared" si="1"/>
        <v>45931</v>
      </c>
      <c r="E168" s="154">
        <f t="shared" si="1"/>
        <v>45962</v>
      </c>
      <c r="F168" s="154">
        <f t="shared" si="1"/>
        <v>45992</v>
      </c>
      <c r="G168" s="154">
        <f t="shared" si="1"/>
        <v>46023</v>
      </c>
      <c r="H168" s="154">
        <f t="shared" si="1"/>
        <v>46054</v>
      </c>
      <c r="I168" s="154">
        <f t="shared" si="1"/>
        <v>46082</v>
      </c>
      <c r="J168" s="154">
        <f t="shared" si="1"/>
        <v>46113</v>
      </c>
      <c r="K168" s="154">
        <f t="shared" si="1"/>
        <v>46143</v>
      </c>
      <c r="L168" s="154">
        <f t="shared" si="1"/>
        <v>46174</v>
      </c>
      <c r="M168" s="154">
        <f t="shared" si="1"/>
        <v>46204</v>
      </c>
      <c r="N168" s="154">
        <f t="shared" si="1"/>
        <v>46235</v>
      </c>
      <c r="O168" s="154">
        <f t="shared" si="1"/>
        <v>46266</v>
      </c>
      <c r="P168" s="154">
        <f t="shared" si="1"/>
        <v>46296</v>
      </c>
      <c r="Q168" s="154">
        <f t="shared" si="1"/>
        <v>46327</v>
      </c>
      <c r="R168" s="154">
        <f t="shared" si="1"/>
        <v>46357</v>
      </c>
      <c r="S168" s="154">
        <f t="shared" si="1"/>
        <v>46388</v>
      </c>
      <c r="T168" s="155" t="s">
        <v>168</v>
      </c>
    </row>
    <row r="169" spans="1:20" ht="16" customHeight="1" thickBot="1" x14ac:dyDescent="0.25">
      <c r="A169" s="17" t="s">
        <v>113</v>
      </c>
      <c r="B169" s="17">
        <f t="shared" ref="B169:S169" si="2">COUNTIF(B$25:B$165,NYS)</f>
        <v>119</v>
      </c>
      <c r="C169" s="17">
        <f t="shared" si="2"/>
        <v>119</v>
      </c>
      <c r="D169" s="17">
        <f t="shared" si="2"/>
        <v>119</v>
      </c>
      <c r="E169" s="17">
        <f t="shared" si="2"/>
        <v>119</v>
      </c>
      <c r="F169" s="17">
        <f t="shared" si="2"/>
        <v>119</v>
      </c>
      <c r="G169" s="17">
        <f t="shared" si="2"/>
        <v>119</v>
      </c>
      <c r="H169" s="17">
        <f t="shared" si="2"/>
        <v>119</v>
      </c>
      <c r="I169" s="17">
        <f t="shared" si="2"/>
        <v>119</v>
      </c>
      <c r="J169" s="17">
        <f t="shared" si="2"/>
        <v>119</v>
      </c>
      <c r="K169" s="17">
        <f t="shared" si="2"/>
        <v>119</v>
      </c>
      <c r="L169" s="17">
        <f t="shared" si="2"/>
        <v>119</v>
      </c>
      <c r="M169" s="17">
        <f t="shared" si="2"/>
        <v>119</v>
      </c>
      <c r="N169" s="17">
        <f t="shared" si="2"/>
        <v>119</v>
      </c>
      <c r="O169" s="17">
        <f t="shared" si="2"/>
        <v>119</v>
      </c>
      <c r="P169" s="17">
        <f t="shared" si="2"/>
        <v>119</v>
      </c>
      <c r="Q169" s="17">
        <f t="shared" si="2"/>
        <v>119</v>
      </c>
      <c r="R169" s="17">
        <f t="shared" si="2"/>
        <v>119</v>
      </c>
      <c r="S169" s="17">
        <f t="shared" si="2"/>
        <v>119</v>
      </c>
      <c r="T169" s="144"/>
    </row>
    <row r="170" spans="1:20" ht="16" customHeight="1" thickBot="1" x14ac:dyDescent="0.25">
      <c r="A170" s="17" t="s">
        <v>103</v>
      </c>
      <c r="B170" s="17">
        <f t="shared" ref="B170:S170" si="3">COUNTIF(B$25:B$165,IP)</f>
        <v>0</v>
      </c>
      <c r="C170" s="17">
        <f t="shared" si="3"/>
        <v>0</v>
      </c>
      <c r="D170" s="17">
        <f t="shared" si="3"/>
        <v>0</v>
      </c>
      <c r="E170" s="17">
        <f t="shared" si="3"/>
        <v>0</v>
      </c>
      <c r="F170" s="17">
        <f t="shared" si="3"/>
        <v>0</v>
      </c>
      <c r="G170" s="17">
        <f t="shared" si="3"/>
        <v>0</v>
      </c>
      <c r="H170" s="17">
        <f t="shared" si="3"/>
        <v>0</v>
      </c>
      <c r="I170" s="17">
        <f t="shared" si="3"/>
        <v>0</v>
      </c>
      <c r="J170" s="17">
        <f t="shared" si="3"/>
        <v>0</v>
      </c>
      <c r="K170" s="17">
        <f t="shared" si="3"/>
        <v>0</v>
      </c>
      <c r="L170" s="17">
        <f t="shared" si="3"/>
        <v>0</v>
      </c>
      <c r="M170" s="17">
        <f t="shared" si="3"/>
        <v>0</v>
      </c>
      <c r="N170" s="17">
        <f t="shared" si="3"/>
        <v>0</v>
      </c>
      <c r="O170" s="17">
        <f t="shared" si="3"/>
        <v>0</v>
      </c>
      <c r="P170" s="17">
        <f t="shared" si="3"/>
        <v>0</v>
      </c>
      <c r="Q170" s="17">
        <f t="shared" si="3"/>
        <v>0</v>
      </c>
      <c r="R170" s="17">
        <f t="shared" si="3"/>
        <v>0</v>
      </c>
      <c r="S170" s="17">
        <f t="shared" si="3"/>
        <v>0</v>
      </c>
      <c r="T170" s="144"/>
    </row>
    <row r="171" spans="1:20" ht="16" customHeight="1" thickBot="1" x14ac:dyDescent="0.25">
      <c r="A171" s="17" t="s">
        <v>104</v>
      </c>
      <c r="B171" s="17">
        <f t="shared" ref="B171:S171" si="4">COUNTIF(B$25:B$165,CO)</f>
        <v>0</v>
      </c>
      <c r="C171" s="17">
        <f t="shared" si="4"/>
        <v>0</v>
      </c>
      <c r="D171" s="17">
        <f t="shared" si="4"/>
        <v>0</v>
      </c>
      <c r="E171" s="17">
        <f t="shared" si="4"/>
        <v>0</v>
      </c>
      <c r="F171" s="17">
        <f t="shared" si="4"/>
        <v>0</v>
      </c>
      <c r="G171" s="17">
        <f t="shared" si="4"/>
        <v>0</v>
      </c>
      <c r="H171" s="17">
        <f t="shared" si="4"/>
        <v>0</v>
      </c>
      <c r="I171" s="17">
        <f t="shared" si="4"/>
        <v>0</v>
      </c>
      <c r="J171" s="17">
        <f t="shared" si="4"/>
        <v>0</v>
      </c>
      <c r="K171" s="17">
        <f t="shared" si="4"/>
        <v>0</v>
      </c>
      <c r="L171" s="17">
        <f t="shared" si="4"/>
        <v>0</v>
      </c>
      <c r="M171" s="17">
        <f t="shared" si="4"/>
        <v>0</v>
      </c>
      <c r="N171" s="17">
        <f t="shared" si="4"/>
        <v>0</v>
      </c>
      <c r="O171" s="17">
        <f t="shared" si="4"/>
        <v>0</v>
      </c>
      <c r="P171" s="17">
        <f t="shared" si="4"/>
        <v>0</v>
      </c>
      <c r="Q171" s="17">
        <f t="shared" si="4"/>
        <v>0</v>
      </c>
      <c r="R171" s="17">
        <f t="shared" si="4"/>
        <v>0</v>
      </c>
      <c r="S171" s="17">
        <f t="shared" si="4"/>
        <v>0</v>
      </c>
      <c r="T171" s="144"/>
    </row>
    <row r="172" spans="1:20" ht="16" customHeight="1" thickBot="1" x14ac:dyDescent="0.25">
      <c r="A172" s="17" t="s">
        <v>145</v>
      </c>
      <c r="B172" s="17">
        <f t="shared" ref="B172:S172" si="5">COUNTIF(B$25:B$165,INT)</f>
        <v>0</v>
      </c>
      <c r="C172" s="17">
        <f t="shared" si="5"/>
        <v>0</v>
      </c>
      <c r="D172" s="17">
        <f t="shared" si="5"/>
        <v>0</v>
      </c>
      <c r="E172" s="17">
        <f t="shared" si="5"/>
        <v>0</v>
      </c>
      <c r="F172" s="17">
        <f t="shared" si="5"/>
        <v>0</v>
      </c>
      <c r="G172" s="17">
        <f t="shared" si="5"/>
        <v>0</v>
      </c>
      <c r="H172" s="17">
        <f t="shared" si="5"/>
        <v>0</v>
      </c>
      <c r="I172" s="17">
        <f t="shared" si="5"/>
        <v>0</v>
      </c>
      <c r="J172" s="17">
        <f t="shared" si="5"/>
        <v>0</v>
      </c>
      <c r="K172" s="17">
        <f t="shared" si="5"/>
        <v>0</v>
      </c>
      <c r="L172" s="17">
        <f t="shared" si="5"/>
        <v>0</v>
      </c>
      <c r="M172" s="17">
        <f t="shared" si="5"/>
        <v>0</v>
      </c>
      <c r="N172" s="17">
        <f t="shared" si="5"/>
        <v>0</v>
      </c>
      <c r="O172" s="17">
        <f t="shared" si="5"/>
        <v>0</v>
      </c>
      <c r="P172" s="17">
        <f t="shared" si="5"/>
        <v>0</v>
      </c>
      <c r="Q172" s="17">
        <f t="shared" si="5"/>
        <v>0</v>
      </c>
      <c r="R172" s="17">
        <f t="shared" si="5"/>
        <v>0</v>
      </c>
      <c r="S172" s="17">
        <f t="shared" si="5"/>
        <v>0</v>
      </c>
      <c r="T172" s="144"/>
    </row>
    <row r="173" spans="1:20" ht="16" customHeight="1" thickBot="1" x14ac:dyDescent="0.25">
      <c r="A173" s="17" t="s">
        <v>8</v>
      </c>
      <c r="B173" s="17">
        <f t="shared" ref="B173:S173" si="6">COUNTIF(B$25:B$165,NA)</f>
        <v>0</v>
      </c>
      <c r="C173" s="17">
        <f t="shared" si="6"/>
        <v>0</v>
      </c>
      <c r="D173" s="17">
        <f t="shared" si="6"/>
        <v>0</v>
      </c>
      <c r="E173" s="17">
        <f t="shared" si="6"/>
        <v>0</v>
      </c>
      <c r="F173" s="17">
        <f t="shared" si="6"/>
        <v>0</v>
      </c>
      <c r="G173" s="17">
        <f t="shared" si="6"/>
        <v>0</v>
      </c>
      <c r="H173" s="17">
        <f t="shared" si="6"/>
        <v>0</v>
      </c>
      <c r="I173" s="17">
        <f t="shared" si="6"/>
        <v>0</v>
      </c>
      <c r="J173" s="17">
        <f t="shared" si="6"/>
        <v>0</v>
      </c>
      <c r="K173" s="17">
        <f t="shared" si="6"/>
        <v>0</v>
      </c>
      <c r="L173" s="17">
        <f t="shared" si="6"/>
        <v>0</v>
      </c>
      <c r="M173" s="17">
        <f t="shared" si="6"/>
        <v>0</v>
      </c>
      <c r="N173" s="17">
        <f t="shared" si="6"/>
        <v>0</v>
      </c>
      <c r="O173" s="17">
        <f t="shared" si="6"/>
        <v>0</v>
      </c>
      <c r="P173" s="17">
        <f t="shared" si="6"/>
        <v>0</v>
      </c>
      <c r="Q173" s="17">
        <f t="shared" si="6"/>
        <v>0</v>
      </c>
      <c r="R173" s="17">
        <f t="shared" si="6"/>
        <v>0</v>
      </c>
      <c r="S173" s="17">
        <f t="shared" si="6"/>
        <v>0</v>
      </c>
      <c r="T173" s="144"/>
    </row>
    <row r="174" spans="1:20" ht="16" customHeight="1" thickBot="1" x14ac:dyDescent="0.25">
      <c r="A174" s="156" t="s">
        <v>105</v>
      </c>
      <c r="B174" s="156">
        <f>SUM(B169:B173)</f>
        <v>119</v>
      </c>
      <c r="C174" s="156">
        <f t="shared" ref="C174:O174" si="7">SUM(C169:C173)</f>
        <v>119</v>
      </c>
      <c r="D174" s="156">
        <f t="shared" si="7"/>
        <v>119</v>
      </c>
      <c r="E174" s="156">
        <f t="shared" si="7"/>
        <v>119</v>
      </c>
      <c r="F174" s="156">
        <f t="shared" si="7"/>
        <v>119</v>
      </c>
      <c r="G174" s="156">
        <f t="shared" si="7"/>
        <v>119</v>
      </c>
      <c r="H174" s="156">
        <f t="shared" si="7"/>
        <v>119</v>
      </c>
      <c r="I174" s="156">
        <f t="shared" si="7"/>
        <v>119</v>
      </c>
      <c r="J174" s="156">
        <f t="shared" ref="J174:N174" si="8">SUM(J169:J173)</f>
        <v>119</v>
      </c>
      <c r="K174" s="156">
        <f t="shared" si="8"/>
        <v>119</v>
      </c>
      <c r="L174" s="156">
        <f t="shared" si="8"/>
        <v>119</v>
      </c>
      <c r="M174" s="156">
        <f t="shared" si="8"/>
        <v>119</v>
      </c>
      <c r="N174" s="156">
        <f t="shared" si="8"/>
        <v>119</v>
      </c>
      <c r="O174" s="156">
        <f t="shared" si="7"/>
        <v>119</v>
      </c>
      <c r="P174" s="156">
        <f t="shared" ref="P174:R174" si="9">SUM(P169:P173)</f>
        <v>119</v>
      </c>
      <c r="Q174" s="156">
        <f t="shared" ref="Q174:S174" si="10">SUM(Q169:Q173)</f>
        <v>119</v>
      </c>
      <c r="R174" s="156">
        <f t="shared" si="9"/>
        <v>119</v>
      </c>
      <c r="S174" s="156">
        <f t="shared" si="10"/>
        <v>119</v>
      </c>
      <c r="T174" s="144"/>
    </row>
    <row r="175" spans="1:20" ht="16" customHeight="1" thickBot="1" x14ac:dyDescent="0.25">
      <c r="A175" s="156" t="s">
        <v>111</v>
      </c>
      <c r="B175" s="157">
        <f>B171/B174</f>
        <v>0</v>
      </c>
      <c r="C175" s="157">
        <f t="shared" ref="C175:O175" si="11">C171/C174</f>
        <v>0</v>
      </c>
      <c r="D175" s="157">
        <f t="shared" si="11"/>
        <v>0</v>
      </c>
      <c r="E175" s="157">
        <f t="shared" si="11"/>
        <v>0</v>
      </c>
      <c r="F175" s="157">
        <f t="shared" si="11"/>
        <v>0</v>
      </c>
      <c r="G175" s="157">
        <f t="shared" si="11"/>
        <v>0</v>
      </c>
      <c r="H175" s="157">
        <f t="shared" si="11"/>
        <v>0</v>
      </c>
      <c r="I175" s="157">
        <f t="shared" si="11"/>
        <v>0</v>
      </c>
      <c r="J175" s="157">
        <f t="shared" ref="J175:N175" si="12">J171/J174</f>
        <v>0</v>
      </c>
      <c r="K175" s="157">
        <f t="shared" si="12"/>
        <v>0</v>
      </c>
      <c r="L175" s="157">
        <f t="shared" si="12"/>
        <v>0</v>
      </c>
      <c r="M175" s="157">
        <f t="shared" si="12"/>
        <v>0</v>
      </c>
      <c r="N175" s="157">
        <f t="shared" si="12"/>
        <v>0</v>
      </c>
      <c r="O175" s="157">
        <f t="shared" si="11"/>
        <v>0</v>
      </c>
      <c r="P175" s="157">
        <f t="shared" ref="P175:R175" si="13">P171/P174</f>
        <v>0</v>
      </c>
      <c r="Q175" s="157">
        <f t="shared" ref="Q175:S175" si="14">Q171/Q174</f>
        <v>0</v>
      </c>
      <c r="R175" s="157">
        <f t="shared" si="13"/>
        <v>0</v>
      </c>
      <c r="S175" s="157">
        <f t="shared" si="14"/>
        <v>0</v>
      </c>
      <c r="T175" s="144"/>
    </row>
    <row r="176" spans="1:20" ht="16" customHeight="1" x14ac:dyDescent="0.2">
      <c r="A176" s="224" t="s">
        <v>115</v>
      </c>
      <c r="B176" s="224"/>
      <c r="C176" s="224"/>
      <c r="D176" s="224"/>
      <c r="E176" s="224"/>
      <c r="F176" s="224"/>
      <c r="G176" s="224"/>
      <c r="H176" s="224"/>
      <c r="I176" s="224"/>
      <c r="J176" s="224"/>
      <c r="K176" s="224"/>
      <c r="L176" s="224"/>
      <c r="M176" s="224"/>
      <c r="N176" s="224"/>
      <c r="O176" s="224"/>
      <c r="P176" s="224"/>
      <c r="Q176" s="224"/>
      <c r="R176" s="224"/>
      <c r="S176" s="224"/>
      <c r="T176" s="224"/>
    </row>
    <row r="177" spans="1:20" ht="16" customHeight="1" thickBot="1" x14ac:dyDescent="0.25">
      <c r="A177" s="215"/>
      <c r="B177" s="215"/>
      <c r="C177" s="215"/>
      <c r="D177" s="215"/>
      <c r="E177" s="215"/>
      <c r="F177" s="215"/>
      <c r="G177" s="215"/>
      <c r="H177" s="215"/>
      <c r="I177" s="215"/>
      <c r="J177" s="215"/>
      <c r="K177" s="215"/>
      <c r="L177" s="215"/>
      <c r="M177" s="215"/>
      <c r="N177" s="215"/>
      <c r="O177" s="215"/>
      <c r="P177" s="215"/>
      <c r="Q177" s="215"/>
      <c r="R177" s="215"/>
      <c r="S177" s="215"/>
      <c r="T177" s="215"/>
    </row>
    <row r="178" spans="1:20" ht="16" customHeight="1" thickBot="1" x14ac:dyDescent="0.25">
      <c r="A178" s="220" t="s">
        <v>167</v>
      </c>
      <c r="B178" s="220"/>
      <c r="C178" s="220"/>
      <c r="D178" s="220"/>
      <c r="E178" s="220"/>
      <c r="F178" s="220"/>
      <c r="G178" s="220"/>
      <c r="H178" s="220"/>
      <c r="I178" s="220"/>
      <c r="J178" s="210"/>
      <c r="K178" s="210"/>
      <c r="L178" s="210"/>
      <c r="M178" s="210"/>
      <c r="N178" s="210"/>
      <c r="O178" s="210"/>
      <c r="P178" s="210"/>
      <c r="Q178" s="210"/>
      <c r="R178" s="210"/>
      <c r="S178" s="210"/>
      <c r="T178" s="210"/>
    </row>
    <row r="179" spans="1:20" ht="16" customHeight="1" thickBot="1" x14ac:dyDescent="0.25">
      <c r="A179" s="222" t="s">
        <v>436</v>
      </c>
      <c r="B179" s="222"/>
      <c r="C179" s="222"/>
      <c r="D179" s="222"/>
      <c r="E179" s="222"/>
      <c r="F179" s="222"/>
      <c r="G179" s="222"/>
      <c r="H179" s="222"/>
      <c r="I179" s="222"/>
      <c r="J179" s="222"/>
      <c r="K179" s="222"/>
      <c r="L179" s="222"/>
      <c r="M179" s="222"/>
      <c r="N179" s="222"/>
      <c r="O179" s="222"/>
      <c r="P179" s="222"/>
      <c r="Q179" s="222"/>
      <c r="R179" s="222"/>
      <c r="S179" s="222"/>
      <c r="T179" s="151"/>
    </row>
    <row r="180" spans="1:20" ht="16" customHeight="1" thickBot="1" x14ac:dyDescent="0.25">
      <c r="A180" s="222" t="s">
        <v>437</v>
      </c>
      <c r="B180" s="222"/>
      <c r="C180" s="222"/>
      <c r="D180" s="222"/>
      <c r="E180" s="222"/>
      <c r="F180" s="222"/>
      <c r="G180" s="222"/>
      <c r="H180" s="222"/>
      <c r="I180" s="222"/>
      <c r="J180" s="222"/>
      <c r="K180" s="222"/>
      <c r="L180" s="222"/>
      <c r="M180" s="222"/>
      <c r="N180" s="222"/>
      <c r="O180" s="222"/>
      <c r="P180" s="222"/>
      <c r="Q180" s="222"/>
      <c r="R180" s="222"/>
      <c r="S180" s="222"/>
      <c r="T180" s="151"/>
    </row>
    <row r="181" spans="1:20" ht="16" customHeight="1" thickBot="1" x14ac:dyDescent="0.25">
      <c r="A181" s="222" t="s">
        <v>438</v>
      </c>
      <c r="B181" s="222"/>
      <c r="C181" s="222"/>
      <c r="D181" s="222"/>
      <c r="E181" s="222"/>
      <c r="F181" s="222"/>
      <c r="G181" s="222"/>
      <c r="H181" s="222"/>
      <c r="I181" s="222"/>
      <c r="J181" s="222"/>
      <c r="K181" s="222"/>
      <c r="L181" s="222"/>
      <c r="M181" s="222"/>
      <c r="N181" s="222"/>
      <c r="O181" s="222"/>
      <c r="P181" s="222"/>
      <c r="Q181" s="222"/>
      <c r="R181" s="222"/>
      <c r="S181" s="222"/>
      <c r="T181" s="151"/>
    </row>
    <row r="182" spans="1:20" ht="16" customHeight="1" thickBot="1" x14ac:dyDescent="0.25">
      <c r="A182" s="222" t="s">
        <v>439</v>
      </c>
      <c r="B182" s="222"/>
      <c r="C182" s="222"/>
      <c r="D182" s="222"/>
      <c r="E182" s="222"/>
      <c r="F182" s="222"/>
      <c r="G182" s="222"/>
      <c r="H182" s="222"/>
      <c r="I182" s="222"/>
      <c r="J182" s="222"/>
      <c r="K182" s="222"/>
      <c r="L182" s="222"/>
      <c r="M182" s="222"/>
      <c r="N182" s="222"/>
      <c r="O182" s="222"/>
      <c r="P182" s="222"/>
      <c r="Q182" s="222"/>
      <c r="R182" s="222"/>
      <c r="S182" s="222"/>
      <c r="T182" s="151"/>
    </row>
    <row r="183" spans="1:20" ht="16" customHeight="1" thickBot="1" x14ac:dyDescent="0.25">
      <c r="A183" s="222" t="s">
        <v>440</v>
      </c>
      <c r="B183" s="222"/>
      <c r="C183" s="222"/>
      <c r="D183" s="222"/>
      <c r="E183" s="222"/>
      <c r="F183" s="222"/>
      <c r="G183" s="222"/>
      <c r="H183" s="222"/>
      <c r="I183" s="222"/>
      <c r="J183" s="222"/>
      <c r="K183" s="222"/>
      <c r="L183" s="222"/>
      <c r="M183" s="222"/>
      <c r="N183" s="222"/>
      <c r="O183" s="222"/>
      <c r="P183" s="222"/>
      <c r="Q183" s="222"/>
      <c r="R183" s="222"/>
      <c r="S183" s="222"/>
      <c r="T183" s="151"/>
    </row>
    <row r="184" spans="1:20" ht="35" customHeight="1" thickBot="1" x14ac:dyDescent="0.25">
      <c r="A184" s="223" t="s">
        <v>441</v>
      </c>
      <c r="B184" s="223"/>
      <c r="C184" s="223"/>
      <c r="D184" s="223"/>
      <c r="E184" s="223"/>
      <c r="F184" s="223"/>
      <c r="G184" s="223"/>
      <c r="H184" s="223"/>
      <c r="I184" s="223"/>
      <c r="J184" s="223"/>
      <c r="K184" s="223"/>
      <c r="L184" s="223"/>
      <c r="M184" s="223"/>
      <c r="N184" s="223"/>
      <c r="O184" s="223"/>
      <c r="P184" s="223"/>
      <c r="Q184" s="223"/>
      <c r="R184" s="223"/>
      <c r="S184" s="223"/>
      <c r="T184" s="151"/>
    </row>
    <row r="185" spans="1:20" ht="35" customHeight="1" thickBot="1" x14ac:dyDescent="0.25">
      <c r="A185" s="158" t="s">
        <v>539</v>
      </c>
      <c r="B185" s="216"/>
      <c r="C185" s="210"/>
      <c r="D185" s="210"/>
      <c r="E185" s="210"/>
      <c r="F185" s="210"/>
      <c r="G185" s="210"/>
      <c r="H185" s="210"/>
      <c r="I185" s="210"/>
      <c r="J185" s="210"/>
      <c r="K185" s="210"/>
      <c r="L185" s="210"/>
      <c r="M185" s="210"/>
      <c r="N185" s="210"/>
      <c r="O185" s="210"/>
      <c r="P185" s="210"/>
      <c r="Q185" s="210"/>
      <c r="R185" s="210"/>
      <c r="S185" s="210"/>
      <c r="T185" s="151"/>
    </row>
    <row r="186" spans="1:20" ht="16" customHeight="1" thickBot="1" x14ac:dyDescent="0.25">
      <c r="A186" s="211"/>
      <c r="B186" s="210"/>
      <c r="C186" s="210"/>
      <c r="D186" s="210"/>
      <c r="E186" s="210"/>
      <c r="F186" s="210"/>
      <c r="G186" s="210"/>
      <c r="H186" s="210"/>
      <c r="I186" s="210"/>
      <c r="J186" s="210"/>
      <c r="K186" s="210"/>
      <c r="L186" s="210"/>
      <c r="M186" s="210"/>
      <c r="N186" s="210"/>
      <c r="O186" s="210"/>
      <c r="P186" s="210"/>
      <c r="Q186" s="210"/>
      <c r="R186" s="210"/>
      <c r="S186" s="210"/>
      <c r="T186" s="210"/>
    </row>
  </sheetData>
  <sheetProtection algorithmName="SHA-512" hashValue="weiMnYshDeUVmAW69czrPROMYfvJHmDlK6IdEOT6K6pv6qVrgaCWSfF2TmGPRn8oVMhJTaIFiJRxWO0Q3Nid0w==" saltValue="TMbeUMtsHAVLA4cHbLLlpQ==" spinCount="100000" sheet="1" objects="1" scenarios="1" insertRows="0"/>
  <mergeCells count="42">
    <mergeCell ref="B72:S72"/>
    <mergeCell ref="A116:T116"/>
    <mergeCell ref="A92:T92"/>
    <mergeCell ref="A93:T93"/>
    <mergeCell ref="A115:T115"/>
    <mergeCell ref="B102:S102"/>
    <mergeCell ref="B87:S87"/>
    <mergeCell ref="A186:T186"/>
    <mergeCell ref="A167:T167"/>
    <mergeCell ref="A177:T177"/>
    <mergeCell ref="B185:S185"/>
    <mergeCell ref="B144:S144"/>
    <mergeCell ref="A178:T178"/>
    <mergeCell ref="A183:S183"/>
    <mergeCell ref="A184:S184"/>
    <mergeCell ref="A179:S179"/>
    <mergeCell ref="A180:S180"/>
    <mergeCell ref="A181:S181"/>
    <mergeCell ref="A182:S182"/>
    <mergeCell ref="A176:T176"/>
    <mergeCell ref="A134:T134"/>
    <mergeCell ref="A135:T135"/>
    <mergeCell ref="A160:T160"/>
    <mergeCell ref="A161:T161"/>
    <mergeCell ref="A166:T166"/>
    <mergeCell ref="B136:S136"/>
    <mergeCell ref="B119:S119"/>
    <mergeCell ref="A10:I10"/>
    <mergeCell ref="A11:I11"/>
    <mergeCell ref="A16:I16"/>
    <mergeCell ref="A17:I17"/>
    <mergeCell ref="A18:I18"/>
    <mergeCell ref="A22:T22"/>
    <mergeCell ref="A23:T23"/>
    <mergeCell ref="B24:S24"/>
    <mergeCell ref="B62:S62"/>
    <mergeCell ref="B50:S50"/>
    <mergeCell ref="B45:S45"/>
    <mergeCell ref="B40:S40"/>
    <mergeCell ref="B32:S32"/>
    <mergeCell ref="A70:T70"/>
    <mergeCell ref="A71:T71"/>
  </mergeCells>
  <pageMargins left="0.7" right="0.7" top="0.75" bottom="0.75" header="0.3" footer="0.3"/>
  <pageSetup paperSize="9"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6215C975-938C-4B8D-BBE6-395C1AE4CF7C}">
          <x14:formula1>
            <xm:f>Data!$B$4:$B$8</xm:f>
          </x14:formula1>
          <xm:sqref>B120:S133 B88:S91 B103:S114 B25:S31 B33:S39 B41:S44 B46:S49 B51:S61 B73:S86 B94:S101 B117:S118 B145:S159 B137:S143 B63:S69 B162:S165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FA0EF2-F0FA-49EA-B860-04B14AF31A97}">
  <sheetPr>
    <tabColor rgb="FFDA0000"/>
  </sheetPr>
  <dimension ref="A1:AE102"/>
  <sheetViews>
    <sheetView zoomScaleNormal="100" workbookViewId="0"/>
  </sheetViews>
  <sheetFormatPr baseColWidth="10" defaultColWidth="8.83203125" defaultRowHeight="16" x14ac:dyDescent="0.2"/>
  <cols>
    <col min="1" max="1" width="48.83203125" customWidth="1"/>
    <col min="20" max="20" width="34.33203125" customWidth="1"/>
    <col min="21" max="21" width="8.6640625" style="11"/>
  </cols>
  <sheetData>
    <row r="1" spans="1:19" ht="20" x14ac:dyDescent="0.2">
      <c r="A1" s="102" t="s">
        <v>18</v>
      </c>
      <c r="I1" s="19" t="str">
        <f>rci_name</f>
        <v xml:space="preserve">Enter your RCS name here </v>
      </c>
      <c r="J1" s="19"/>
      <c r="K1" s="19"/>
      <c r="L1" s="19"/>
      <c r="M1" s="19"/>
      <c r="N1" s="19"/>
      <c r="O1" s="19"/>
      <c r="P1" s="19"/>
      <c r="Q1" s="19"/>
      <c r="R1" s="19"/>
      <c r="S1" s="19"/>
    </row>
    <row r="2" spans="1:19" ht="16" customHeight="1" x14ac:dyDescent="0.2">
      <c r="A2" s="44" t="str">
        <f>IF('Start Here'!C11=Data!B11,Data!C11,Data!$D$20)</f>
        <v>Pathway A: Full Transition to Non-Residential Services</v>
      </c>
    </row>
    <row r="3" spans="1:19" x14ac:dyDescent="0.2">
      <c r="A3" s="4"/>
    </row>
    <row r="4" spans="1:19" x14ac:dyDescent="0.2">
      <c r="A4" s="43" t="s">
        <v>68</v>
      </c>
    </row>
    <row r="5" spans="1:19" x14ac:dyDescent="0.2">
      <c r="A5" s="43"/>
    </row>
    <row r="6" spans="1:19" x14ac:dyDescent="0.2">
      <c r="A6" s="5" t="s">
        <v>20</v>
      </c>
    </row>
    <row r="7" spans="1:19" x14ac:dyDescent="0.2">
      <c r="A7" s="5" t="s">
        <v>21</v>
      </c>
    </row>
    <row r="8" spans="1:19" x14ac:dyDescent="0.2">
      <c r="A8" s="5" t="s">
        <v>22</v>
      </c>
    </row>
    <row r="9" spans="1:19" x14ac:dyDescent="0.2">
      <c r="A9" s="5" t="s">
        <v>23</v>
      </c>
    </row>
    <row r="10" spans="1:19" x14ac:dyDescent="0.2">
      <c r="A10" s="6"/>
    </row>
    <row r="11" spans="1:19" x14ac:dyDescent="0.2">
      <c r="A11" s="7" t="s">
        <v>19</v>
      </c>
    </row>
    <row r="12" spans="1:19" ht="88" customHeight="1" x14ac:dyDescent="0.2">
      <c r="A12" s="207" t="s">
        <v>672</v>
      </c>
      <c r="B12" s="207"/>
      <c r="C12" s="207"/>
      <c r="D12" s="207"/>
      <c r="E12" s="207"/>
      <c r="F12" s="207"/>
      <c r="G12" s="207"/>
      <c r="H12" s="207"/>
      <c r="I12" s="207"/>
      <c r="J12" s="36"/>
      <c r="K12" s="36"/>
      <c r="L12" s="36"/>
      <c r="M12" s="36"/>
      <c r="N12" s="36"/>
      <c r="O12" s="36"/>
      <c r="P12" s="36"/>
      <c r="Q12" s="36"/>
      <c r="R12" s="36"/>
      <c r="S12" s="36"/>
    </row>
    <row r="13" spans="1:19" ht="16" customHeight="1" x14ac:dyDescent="0.2">
      <c r="A13" s="208" t="s">
        <v>24</v>
      </c>
      <c r="B13" s="208"/>
      <c r="C13" s="208"/>
      <c r="D13" s="208"/>
      <c r="E13" s="208"/>
      <c r="F13" s="208"/>
      <c r="G13" s="208"/>
      <c r="H13" s="208"/>
      <c r="I13" s="208"/>
      <c r="J13" s="8"/>
      <c r="K13" s="8"/>
      <c r="L13" s="8"/>
      <c r="M13" s="8"/>
      <c r="N13" s="8"/>
      <c r="O13" s="8"/>
      <c r="P13" s="8"/>
      <c r="Q13" s="8"/>
      <c r="R13" s="8"/>
      <c r="S13" s="8"/>
    </row>
    <row r="14" spans="1:19" x14ac:dyDescent="0.2">
      <c r="A14" s="42" t="s">
        <v>123</v>
      </c>
    </row>
    <row r="15" spans="1:19" x14ac:dyDescent="0.2">
      <c r="A15" s="42" t="s">
        <v>118</v>
      </c>
    </row>
    <row r="16" spans="1:19" x14ac:dyDescent="0.2">
      <c r="A16" s="42" t="s">
        <v>119</v>
      </c>
    </row>
    <row r="17" spans="1:21" x14ac:dyDescent="0.2">
      <c r="A17" s="42" t="s">
        <v>122</v>
      </c>
    </row>
    <row r="18" spans="1:21" ht="16" customHeight="1" x14ac:dyDescent="0.2">
      <c r="A18" s="208" t="s">
        <v>116</v>
      </c>
      <c r="B18" s="208"/>
      <c r="C18" s="208"/>
      <c r="D18" s="208"/>
      <c r="E18" s="208"/>
      <c r="F18" s="208"/>
      <c r="G18" s="208"/>
      <c r="H18" s="208"/>
      <c r="I18" s="208"/>
      <c r="J18" s="8"/>
      <c r="K18" s="8"/>
      <c r="L18" s="8"/>
      <c r="M18" s="8"/>
      <c r="N18" s="8"/>
      <c r="O18" s="8"/>
      <c r="P18" s="8"/>
      <c r="Q18" s="8"/>
      <c r="R18" s="8"/>
      <c r="S18" s="8"/>
    </row>
    <row r="19" spans="1:21" ht="16" customHeight="1" x14ac:dyDescent="0.2">
      <c r="A19" s="208" t="s">
        <v>653</v>
      </c>
      <c r="B19" s="208"/>
      <c r="C19" s="208"/>
      <c r="D19" s="208"/>
      <c r="E19" s="208"/>
      <c r="F19" s="208"/>
      <c r="G19" s="208"/>
      <c r="H19" s="208"/>
      <c r="I19" s="208"/>
      <c r="J19" s="8"/>
      <c r="K19" s="8"/>
      <c r="L19" s="8"/>
      <c r="M19" s="8"/>
      <c r="N19" s="8"/>
      <c r="O19" s="8"/>
      <c r="P19" s="8"/>
      <c r="Q19" s="8"/>
      <c r="R19" s="8"/>
      <c r="S19" s="8"/>
    </row>
    <row r="20" spans="1:21" ht="35" customHeight="1" x14ac:dyDescent="0.2">
      <c r="A20" s="208" t="s">
        <v>654</v>
      </c>
      <c r="B20" s="208"/>
      <c r="C20" s="208"/>
      <c r="D20" s="208"/>
      <c r="E20" s="208"/>
      <c r="F20" s="208"/>
      <c r="G20" s="208"/>
      <c r="H20" s="208"/>
      <c r="I20" s="208"/>
      <c r="J20" s="8"/>
      <c r="K20" s="8"/>
      <c r="L20" s="8"/>
      <c r="M20" s="8"/>
      <c r="N20" s="8"/>
      <c r="O20" s="8"/>
      <c r="P20" s="8"/>
      <c r="Q20" s="8"/>
      <c r="R20" s="8"/>
      <c r="S20" s="8"/>
    </row>
    <row r="21" spans="1:21" ht="16" customHeight="1" thickBot="1" x14ac:dyDescent="0.25">
      <c r="A21" s="8"/>
      <c r="B21" s="8"/>
      <c r="C21" s="8"/>
      <c r="D21" s="8"/>
      <c r="E21" s="8"/>
      <c r="F21" s="8"/>
      <c r="G21" s="8"/>
      <c r="H21" s="8"/>
      <c r="I21" s="8"/>
      <c r="J21" s="8"/>
      <c r="K21" s="8"/>
      <c r="L21" s="8"/>
      <c r="M21" s="8"/>
      <c r="N21" s="8"/>
      <c r="O21" s="8"/>
      <c r="P21" s="8"/>
      <c r="Q21" s="8"/>
      <c r="R21" s="8"/>
      <c r="S21" s="8"/>
    </row>
    <row r="22" spans="1:21" ht="16" customHeight="1" thickBot="1" x14ac:dyDescent="0.25">
      <c r="A22" s="2"/>
      <c r="B22" s="149">
        <f t="shared" ref="B22:S22" si="0">EDATE(START_DATE,B23)</f>
        <v>46235</v>
      </c>
      <c r="C22" s="149">
        <f t="shared" si="0"/>
        <v>46266</v>
      </c>
      <c r="D22" s="149">
        <f t="shared" si="0"/>
        <v>46296</v>
      </c>
      <c r="E22" s="149">
        <f t="shared" si="0"/>
        <v>46327</v>
      </c>
      <c r="F22" s="149">
        <f t="shared" si="0"/>
        <v>46357</v>
      </c>
      <c r="G22" s="149">
        <f t="shared" si="0"/>
        <v>46388</v>
      </c>
      <c r="H22" s="149">
        <f t="shared" si="0"/>
        <v>46419</v>
      </c>
      <c r="I22" s="149">
        <f t="shared" si="0"/>
        <v>46447</v>
      </c>
      <c r="J22" s="149">
        <f t="shared" si="0"/>
        <v>46478</v>
      </c>
      <c r="K22" s="149">
        <f t="shared" si="0"/>
        <v>46508</v>
      </c>
      <c r="L22" s="149">
        <f t="shared" si="0"/>
        <v>46539</v>
      </c>
      <c r="M22" s="149">
        <f t="shared" si="0"/>
        <v>46569</v>
      </c>
      <c r="N22" s="149">
        <f t="shared" si="0"/>
        <v>46600</v>
      </c>
      <c r="O22" s="149">
        <f t="shared" si="0"/>
        <v>46631</v>
      </c>
      <c r="P22" s="149">
        <f t="shared" si="0"/>
        <v>46661</v>
      </c>
      <c r="Q22" s="149">
        <f t="shared" si="0"/>
        <v>46692</v>
      </c>
      <c r="R22" s="149">
        <f t="shared" si="0"/>
        <v>46722</v>
      </c>
      <c r="S22" s="149">
        <f t="shared" si="0"/>
        <v>46753</v>
      </c>
      <c r="T22" s="149" t="s">
        <v>168</v>
      </c>
    </row>
    <row r="23" spans="1:21" ht="16" customHeight="1" thickBot="1" x14ac:dyDescent="0.25">
      <c r="A23" s="2" t="s">
        <v>36</v>
      </c>
      <c r="B23" s="106">
        <v>1</v>
      </c>
      <c r="C23" s="106">
        <v>2</v>
      </c>
      <c r="D23" s="106">
        <v>3</v>
      </c>
      <c r="E23" s="106">
        <v>4</v>
      </c>
      <c r="F23" s="106">
        <v>5</v>
      </c>
      <c r="G23" s="106">
        <v>6</v>
      </c>
      <c r="H23" s="106">
        <v>7</v>
      </c>
      <c r="I23" s="106">
        <v>8</v>
      </c>
      <c r="J23" s="106">
        <v>9</v>
      </c>
      <c r="K23" s="106">
        <v>10</v>
      </c>
      <c r="L23" s="106">
        <v>11</v>
      </c>
      <c r="M23" s="106">
        <v>12</v>
      </c>
      <c r="N23" s="106">
        <v>13</v>
      </c>
      <c r="O23" s="106">
        <v>14</v>
      </c>
      <c r="P23" s="106">
        <v>15</v>
      </c>
      <c r="Q23" s="106">
        <v>16</v>
      </c>
      <c r="R23" s="106">
        <v>17</v>
      </c>
      <c r="S23" s="106">
        <v>18</v>
      </c>
      <c r="T23" s="144"/>
    </row>
    <row r="24" spans="1:21" ht="16" customHeight="1" thickBot="1" x14ac:dyDescent="0.25">
      <c r="A24" s="213"/>
      <c r="B24" s="213"/>
      <c r="C24" s="213"/>
      <c r="D24" s="213"/>
      <c r="E24" s="213"/>
      <c r="F24" s="213"/>
      <c r="G24" s="213"/>
      <c r="H24" s="213"/>
      <c r="I24" s="213"/>
      <c r="J24" s="210"/>
      <c r="K24" s="210"/>
      <c r="L24" s="210"/>
      <c r="M24" s="210"/>
      <c r="N24" s="210"/>
      <c r="O24" s="210"/>
      <c r="P24" s="210"/>
      <c r="Q24" s="210"/>
      <c r="R24" s="210"/>
      <c r="S24" s="210"/>
      <c r="T24" s="210"/>
    </row>
    <row r="25" spans="1:21" ht="16" customHeight="1" thickBot="1" x14ac:dyDescent="0.25">
      <c r="A25" s="225" t="s">
        <v>13</v>
      </c>
      <c r="B25" s="225"/>
      <c r="C25" s="225"/>
      <c r="D25" s="225"/>
      <c r="E25" s="225"/>
      <c r="F25" s="225"/>
      <c r="G25" s="225"/>
      <c r="H25" s="225"/>
      <c r="I25" s="225"/>
      <c r="J25" s="210"/>
      <c r="K25" s="210"/>
      <c r="L25" s="210"/>
      <c r="M25" s="210"/>
      <c r="N25" s="210"/>
      <c r="O25" s="210"/>
      <c r="P25" s="210"/>
      <c r="Q25" s="210"/>
      <c r="R25" s="210"/>
      <c r="S25" s="210"/>
      <c r="T25" s="210"/>
    </row>
    <row r="26" spans="1:21" ht="52" customHeight="1" thickBot="1" x14ac:dyDescent="0.25">
      <c r="A26" s="17" t="s">
        <v>453</v>
      </c>
      <c r="B26" s="226"/>
      <c r="C26" s="226"/>
      <c r="D26" s="226"/>
      <c r="E26" s="226"/>
      <c r="F26" s="226"/>
      <c r="G26" s="226"/>
      <c r="H26" s="226"/>
      <c r="I26" s="226"/>
      <c r="J26" s="227"/>
      <c r="K26" s="227"/>
      <c r="L26" s="227"/>
      <c r="M26" s="227"/>
      <c r="N26" s="227"/>
      <c r="O26" s="227"/>
      <c r="P26" s="227"/>
      <c r="Q26" s="227"/>
      <c r="R26" s="227"/>
      <c r="S26" s="227"/>
      <c r="T26" s="145"/>
    </row>
    <row r="27" spans="1:21" ht="16" customHeight="1" thickBot="1" x14ac:dyDescent="0.25">
      <c r="A27" s="152" t="s">
        <v>442</v>
      </c>
      <c r="B27" s="153" t="s">
        <v>112</v>
      </c>
      <c r="C27" s="153" t="s">
        <v>112</v>
      </c>
      <c r="D27" s="153" t="s">
        <v>112</v>
      </c>
      <c r="E27" s="153" t="s">
        <v>112</v>
      </c>
      <c r="F27" s="153" t="s">
        <v>112</v>
      </c>
      <c r="G27" s="153" t="s">
        <v>112</v>
      </c>
      <c r="H27" s="153" t="s">
        <v>112</v>
      </c>
      <c r="I27" s="153" t="s">
        <v>112</v>
      </c>
      <c r="J27" s="153" t="s">
        <v>112</v>
      </c>
      <c r="K27" s="153" t="s">
        <v>112</v>
      </c>
      <c r="L27" s="153" t="s">
        <v>112</v>
      </c>
      <c r="M27" s="153" t="s">
        <v>112</v>
      </c>
      <c r="N27" s="153" t="s">
        <v>112</v>
      </c>
      <c r="O27" s="153" t="s">
        <v>112</v>
      </c>
      <c r="P27" s="153" t="s">
        <v>112</v>
      </c>
      <c r="Q27" s="153" t="s">
        <v>112</v>
      </c>
      <c r="R27" s="153" t="s">
        <v>112</v>
      </c>
      <c r="S27" s="153" t="s">
        <v>112</v>
      </c>
      <c r="T27" s="145"/>
      <c r="U27" s="12"/>
    </row>
    <row r="28" spans="1:21" ht="16" customHeight="1" thickBot="1" x14ac:dyDescent="0.25">
      <c r="A28" s="152" t="s">
        <v>444</v>
      </c>
      <c r="B28" s="153" t="s">
        <v>112</v>
      </c>
      <c r="C28" s="153" t="s">
        <v>112</v>
      </c>
      <c r="D28" s="153" t="s">
        <v>112</v>
      </c>
      <c r="E28" s="153" t="s">
        <v>112</v>
      </c>
      <c r="F28" s="153" t="s">
        <v>112</v>
      </c>
      <c r="G28" s="153" t="s">
        <v>112</v>
      </c>
      <c r="H28" s="153" t="s">
        <v>112</v>
      </c>
      <c r="I28" s="153" t="s">
        <v>112</v>
      </c>
      <c r="J28" s="153" t="s">
        <v>112</v>
      </c>
      <c r="K28" s="153" t="s">
        <v>112</v>
      </c>
      <c r="L28" s="153" t="s">
        <v>112</v>
      </c>
      <c r="M28" s="153" t="s">
        <v>112</v>
      </c>
      <c r="N28" s="153" t="s">
        <v>112</v>
      </c>
      <c r="O28" s="153" t="s">
        <v>112</v>
      </c>
      <c r="P28" s="153" t="s">
        <v>112</v>
      </c>
      <c r="Q28" s="153" t="s">
        <v>112</v>
      </c>
      <c r="R28" s="153" t="s">
        <v>112</v>
      </c>
      <c r="S28" s="153" t="s">
        <v>112</v>
      </c>
      <c r="T28" s="145"/>
    </row>
    <row r="29" spans="1:21" ht="16" customHeight="1" thickBot="1" x14ac:dyDescent="0.25">
      <c r="A29" s="152" t="s">
        <v>445</v>
      </c>
      <c r="B29" s="153" t="s">
        <v>112</v>
      </c>
      <c r="C29" s="153" t="s">
        <v>112</v>
      </c>
      <c r="D29" s="153" t="s">
        <v>112</v>
      </c>
      <c r="E29" s="153" t="s">
        <v>112</v>
      </c>
      <c r="F29" s="153" t="s">
        <v>112</v>
      </c>
      <c r="G29" s="153" t="s">
        <v>112</v>
      </c>
      <c r="H29" s="153" t="s">
        <v>112</v>
      </c>
      <c r="I29" s="153" t="s">
        <v>112</v>
      </c>
      <c r="J29" s="153" t="s">
        <v>112</v>
      </c>
      <c r="K29" s="153" t="s">
        <v>112</v>
      </c>
      <c r="L29" s="153" t="s">
        <v>112</v>
      </c>
      <c r="M29" s="153" t="s">
        <v>112</v>
      </c>
      <c r="N29" s="153" t="s">
        <v>112</v>
      </c>
      <c r="O29" s="153" t="s">
        <v>112</v>
      </c>
      <c r="P29" s="153" t="s">
        <v>112</v>
      </c>
      <c r="Q29" s="153" t="s">
        <v>112</v>
      </c>
      <c r="R29" s="153" t="s">
        <v>112</v>
      </c>
      <c r="S29" s="153" t="s">
        <v>112</v>
      </c>
      <c r="T29" s="145"/>
    </row>
    <row r="30" spans="1:21" ht="16" customHeight="1" thickBot="1" x14ac:dyDescent="0.25">
      <c r="A30" s="152" t="s">
        <v>446</v>
      </c>
      <c r="B30" s="153" t="s">
        <v>112</v>
      </c>
      <c r="C30" s="153" t="s">
        <v>112</v>
      </c>
      <c r="D30" s="153" t="s">
        <v>112</v>
      </c>
      <c r="E30" s="153" t="s">
        <v>112</v>
      </c>
      <c r="F30" s="153" t="s">
        <v>112</v>
      </c>
      <c r="G30" s="153" t="s">
        <v>112</v>
      </c>
      <c r="H30" s="153" t="s">
        <v>112</v>
      </c>
      <c r="I30" s="153" t="s">
        <v>112</v>
      </c>
      <c r="J30" s="153" t="s">
        <v>112</v>
      </c>
      <c r="K30" s="153" t="s">
        <v>112</v>
      </c>
      <c r="L30" s="153" t="s">
        <v>112</v>
      </c>
      <c r="M30" s="153" t="s">
        <v>112</v>
      </c>
      <c r="N30" s="153" t="s">
        <v>112</v>
      </c>
      <c r="O30" s="153" t="s">
        <v>112</v>
      </c>
      <c r="P30" s="153" t="s">
        <v>112</v>
      </c>
      <c r="Q30" s="153" t="s">
        <v>112</v>
      </c>
      <c r="R30" s="153" t="s">
        <v>112</v>
      </c>
      <c r="S30" s="153" t="s">
        <v>112</v>
      </c>
      <c r="T30" s="145"/>
    </row>
    <row r="31" spans="1:21" ht="35" thickBot="1" x14ac:dyDescent="0.25">
      <c r="A31" s="152" t="s">
        <v>447</v>
      </c>
      <c r="B31" s="153" t="s">
        <v>112</v>
      </c>
      <c r="C31" s="153" t="s">
        <v>112</v>
      </c>
      <c r="D31" s="153" t="s">
        <v>112</v>
      </c>
      <c r="E31" s="153" t="s">
        <v>112</v>
      </c>
      <c r="F31" s="153" t="s">
        <v>112</v>
      </c>
      <c r="G31" s="153" t="s">
        <v>112</v>
      </c>
      <c r="H31" s="153" t="s">
        <v>112</v>
      </c>
      <c r="I31" s="153" t="s">
        <v>112</v>
      </c>
      <c r="J31" s="153" t="s">
        <v>112</v>
      </c>
      <c r="K31" s="153" t="s">
        <v>112</v>
      </c>
      <c r="L31" s="153" t="s">
        <v>112</v>
      </c>
      <c r="M31" s="153" t="s">
        <v>112</v>
      </c>
      <c r="N31" s="153" t="s">
        <v>112</v>
      </c>
      <c r="O31" s="153" t="s">
        <v>112</v>
      </c>
      <c r="P31" s="153" t="s">
        <v>112</v>
      </c>
      <c r="Q31" s="153" t="s">
        <v>112</v>
      </c>
      <c r="R31" s="153" t="s">
        <v>112</v>
      </c>
      <c r="S31" s="153" t="s">
        <v>112</v>
      </c>
      <c r="T31" s="145"/>
    </row>
    <row r="32" spans="1:21" ht="16" customHeight="1" thickBot="1" x14ac:dyDescent="0.25">
      <c r="A32" s="152" t="s">
        <v>448</v>
      </c>
      <c r="B32" s="153" t="s">
        <v>112</v>
      </c>
      <c r="C32" s="153" t="s">
        <v>112</v>
      </c>
      <c r="D32" s="153" t="s">
        <v>112</v>
      </c>
      <c r="E32" s="153" t="s">
        <v>112</v>
      </c>
      <c r="F32" s="153" t="s">
        <v>112</v>
      </c>
      <c r="G32" s="153" t="s">
        <v>112</v>
      </c>
      <c r="H32" s="153" t="s">
        <v>112</v>
      </c>
      <c r="I32" s="153" t="s">
        <v>112</v>
      </c>
      <c r="J32" s="153" t="s">
        <v>112</v>
      </c>
      <c r="K32" s="153" t="s">
        <v>112</v>
      </c>
      <c r="L32" s="153" t="s">
        <v>112</v>
      </c>
      <c r="M32" s="153" t="s">
        <v>112</v>
      </c>
      <c r="N32" s="153" t="s">
        <v>112</v>
      </c>
      <c r="O32" s="153" t="s">
        <v>112</v>
      </c>
      <c r="P32" s="153" t="s">
        <v>112</v>
      </c>
      <c r="Q32" s="153" t="s">
        <v>112</v>
      </c>
      <c r="R32" s="153" t="s">
        <v>112</v>
      </c>
      <c r="S32" s="153" t="s">
        <v>112</v>
      </c>
      <c r="T32" s="145"/>
    </row>
    <row r="33" spans="1:21" ht="52" thickBot="1" x14ac:dyDescent="0.25">
      <c r="A33" s="17" t="s">
        <v>449</v>
      </c>
      <c r="B33" s="153" t="s">
        <v>112</v>
      </c>
      <c r="C33" s="153" t="s">
        <v>112</v>
      </c>
      <c r="D33" s="153" t="s">
        <v>112</v>
      </c>
      <c r="E33" s="153" t="s">
        <v>112</v>
      </c>
      <c r="F33" s="153" t="s">
        <v>112</v>
      </c>
      <c r="G33" s="153" t="s">
        <v>112</v>
      </c>
      <c r="H33" s="153" t="s">
        <v>112</v>
      </c>
      <c r="I33" s="153" t="s">
        <v>112</v>
      </c>
      <c r="J33" s="153" t="s">
        <v>112</v>
      </c>
      <c r="K33" s="153" t="s">
        <v>112</v>
      </c>
      <c r="L33" s="153" t="s">
        <v>112</v>
      </c>
      <c r="M33" s="153" t="s">
        <v>112</v>
      </c>
      <c r="N33" s="153" t="s">
        <v>112</v>
      </c>
      <c r="O33" s="153" t="s">
        <v>112</v>
      </c>
      <c r="P33" s="153" t="s">
        <v>112</v>
      </c>
      <c r="Q33" s="153" t="s">
        <v>112</v>
      </c>
      <c r="R33" s="153" t="s">
        <v>112</v>
      </c>
      <c r="S33" s="153" t="s">
        <v>112</v>
      </c>
      <c r="T33" s="145"/>
    </row>
    <row r="34" spans="1:21" ht="52" thickBot="1" x14ac:dyDescent="0.25">
      <c r="A34" s="17" t="s">
        <v>450</v>
      </c>
      <c r="B34" s="153" t="s">
        <v>112</v>
      </c>
      <c r="C34" s="153" t="s">
        <v>112</v>
      </c>
      <c r="D34" s="153" t="s">
        <v>112</v>
      </c>
      <c r="E34" s="153" t="s">
        <v>112</v>
      </c>
      <c r="F34" s="153" t="s">
        <v>112</v>
      </c>
      <c r="G34" s="153" t="s">
        <v>112</v>
      </c>
      <c r="H34" s="153" t="s">
        <v>112</v>
      </c>
      <c r="I34" s="153" t="s">
        <v>112</v>
      </c>
      <c r="J34" s="153" t="s">
        <v>112</v>
      </c>
      <c r="K34" s="153" t="s">
        <v>112</v>
      </c>
      <c r="L34" s="153" t="s">
        <v>112</v>
      </c>
      <c r="M34" s="153" t="s">
        <v>112</v>
      </c>
      <c r="N34" s="153" t="s">
        <v>112</v>
      </c>
      <c r="O34" s="153" t="s">
        <v>112</v>
      </c>
      <c r="P34" s="153" t="s">
        <v>112</v>
      </c>
      <c r="Q34" s="153" t="s">
        <v>112</v>
      </c>
      <c r="R34" s="153" t="s">
        <v>112</v>
      </c>
      <c r="S34" s="153" t="s">
        <v>112</v>
      </c>
      <c r="T34" s="145"/>
    </row>
    <row r="35" spans="1:21" ht="35" thickBot="1" x14ac:dyDescent="0.25">
      <c r="A35" s="17" t="s">
        <v>451</v>
      </c>
      <c r="B35" s="153" t="s">
        <v>112</v>
      </c>
      <c r="C35" s="153" t="s">
        <v>112</v>
      </c>
      <c r="D35" s="153" t="s">
        <v>112</v>
      </c>
      <c r="E35" s="153" t="s">
        <v>112</v>
      </c>
      <c r="F35" s="153" t="s">
        <v>112</v>
      </c>
      <c r="G35" s="153" t="s">
        <v>112</v>
      </c>
      <c r="H35" s="153" t="s">
        <v>112</v>
      </c>
      <c r="I35" s="153" t="s">
        <v>112</v>
      </c>
      <c r="J35" s="153" t="s">
        <v>112</v>
      </c>
      <c r="K35" s="153" t="s">
        <v>112</v>
      </c>
      <c r="L35" s="153" t="s">
        <v>112</v>
      </c>
      <c r="M35" s="153" t="s">
        <v>112</v>
      </c>
      <c r="N35" s="153" t="s">
        <v>112</v>
      </c>
      <c r="O35" s="153" t="s">
        <v>112</v>
      </c>
      <c r="P35" s="153" t="s">
        <v>112</v>
      </c>
      <c r="Q35" s="153" t="s">
        <v>112</v>
      </c>
      <c r="R35" s="153" t="s">
        <v>112</v>
      </c>
      <c r="S35" s="153" t="s">
        <v>112</v>
      </c>
      <c r="T35" s="145"/>
    </row>
    <row r="36" spans="1:21" ht="16" customHeight="1" thickBot="1" x14ac:dyDescent="0.25">
      <c r="A36" s="17" t="s">
        <v>452</v>
      </c>
      <c r="B36" s="153" t="s">
        <v>112</v>
      </c>
      <c r="C36" s="153" t="s">
        <v>112</v>
      </c>
      <c r="D36" s="153" t="s">
        <v>112</v>
      </c>
      <c r="E36" s="153" t="s">
        <v>112</v>
      </c>
      <c r="F36" s="153" t="s">
        <v>112</v>
      </c>
      <c r="G36" s="153" t="s">
        <v>112</v>
      </c>
      <c r="H36" s="153" t="s">
        <v>112</v>
      </c>
      <c r="I36" s="153" t="s">
        <v>112</v>
      </c>
      <c r="J36" s="153" t="s">
        <v>112</v>
      </c>
      <c r="K36" s="153" t="s">
        <v>112</v>
      </c>
      <c r="L36" s="153" t="s">
        <v>112</v>
      </c>
      <c r="M36" s="153" t="s">
        <v>112</v>
      </c>
      <c r="N36" s="153" t="s">
        <v>112</v>
      </c>
      <c r="O36" s="153" t="s">
        <v>112</v>
      </c>
      <c r="P36" s="153" t="s">
        <v>112</v>
      </c>
      <c r="Q36" s="153" t="s">
        <v>112</v>
      </c>
      <c r="R36" s="153" t="s">
        <v>112</v>
      </c>
      <c r="S36" s="153" t="s">
        <v>112</v>
      </c>
      <c r="T36" s="145"/>
    </row>
    <row r="37" spans="1:21" ht="16" customHeight="1" thickBot="1" x14ac:dyDescent="0.25">
      <c r="A37" s="211"/>
      <c r="B37" s="210"/>
      <c r="C37" s="210"/>
      <c r="D37" s="210"/>
      <c r="E37" s="210"/>
      <c r="F37" s="210"/>
      <c r="G37" s="210"/>
      <c r="H37" s="210"/>
      <c r="I37" s="210"/>
      <c r="J37" s="210"/>
      <c r="K37" s="210"/>
      <c r="L37" s="210"/>
      <c r="M37" s="210"/>
      <c r="N37" s="210"/>
      <c r="O37" s="210"/>
      <c r="P37" s="210"/>
      <c r="Q37" s="210"/>
      <c r="R37" s="210"/>
      <c r="S37" s="210"/>
      <c r="T37" s="210"/>
    </row>
    <row r="38" spans="1:21" ht="16" customHeight="1" thickBot="1" x14ac:dyDescent="0.25">
      <c r="A38" s="225" t="s">
        <v>15</v>
      </c>
      <c r="B38" s="225"/>
      <c r="C38" s="225"/>
      <c r="D38" s="225"/>
      <c r="E38" s="225"/>
      <c r="F38" s="225"/>
      <c r="G38" s="225"/>
      <c r="H38" s="225"/>
      <c r="I38" s="225"/>
      <c r="J38" s="210"/>
      <c r="K38" s="210"/>
      <c r="L38" s="210"/>
      <c r="M38" s="210"/>
      <c r="N38" s="210"/>
      <c r="O38" s="210"/>
      <c r="P38" s="210"/>
      <c r="Q38" s="210"/>
      <c r="R38" s="210"/>
      <c r="S38" s="210"/>
      <c r="T38" s="210"/>
    </row>
    <row r="39" spans="1:21" ht="35" customHeight="1" thickBot="1" x14ac:dyDescent="0.25">
      <c r="A39" s="17" t="s">
        <v>454</v>
      </c>
      <c r="B39" s="226"/>
      <c r="C39" s="227"/>
      <c r="D39" s="227"/>
      <c r="E39" s="227"/>
      <c r="F39" s="227"/>
      <c r="G39" s="227"/>
      <c r="H39" s="227"/>
      <c r="I39" s="227"/>
      <c r="J39" s="227"/>
      <c r="K39" s="227"/>
      <c r="L39" s="227"/>
      <c r="M39" s="227"/>
      <c r="N39" s="227"/>
      <c r="O39" s="227"/>
      <c r="P39" s="227"/>
      <c r="Q39" s="227"/>
      <c r="R39" s="227"/>
      <c r="S39" s="227"/>
      <c r="T39" s="145"/>
    </row>
    <row r="40" spans="1:21" ht="16" customHeight="1" thickBot="1" x14ac:dyDescent="0.25">
      <c r="A40" s="152" t="s">
        <v>455</v>
      </c>
      <c r="B40" s="153" t="s">
        <v>112</v>
      </c>
      <c r="C40" s="153" t="s">
        <v>112</v>
      </c>
      <c r="D40" s="153" t="s">
        <v>112</v>
      </c>
      <c r="E40" s="153" t="s">
        <v>112</v>
      </c>
      <c r="F40" s="153" t="s">
        <v>112</v>
      </c>
      <c r="G40" s="153" t="s">
        <v>112</v>
      </c>
      <c r="H40" s="153" t="s">
        <v>112</v>
      </c>
      <c r="I40" s="153" t="s">
        <v>112</v>
      </c>
      <c r="J40" s="153" t="s">
        <v>112</v>
      </c>
      <c r="K40" s="153" t="s">
        <v>112</v>
      </c>
      <c r="L40" s="153" t="s">
        <v>112</v>
      </c>
      <c r="M40" s="153" t="s">
        <v>112</v>
      </c>
      <c r="N40" s="153" t="s">
        <v>112</v>
      </c>
      <c r="O40" s="153" t="s">
        <v>112</v>
      </c>
      <c r="P40" s="153" t="s">
        <v>112</v>
      </c>
      <c r="Q40" s="153" t="s">
        <v>112</v>
      </c>
      <c r="R40" s="153" t="s">
        <v>112</v>
      </c>
      <c r="S40" s="153" t="s">
        <v>112</v>
      </c>
      <c r="T40" s="145"/>
    </row>
    <row r="41" spans="1:21" ht="16" customHeight="1" thickBot="1" x14ac:dyDescent="0.25">
      <c r="A41" s="152" t="s">
        <v>456</v>
      </c>
      <c r="B41" s="153" t="s">
        <v>112</v>
      </c>
      <c r="C41" s="153" t="s">
        <v>112</v>
      </c>
      <c r="D41" s="153" t="s">
        <v>112</v>
      </c>
      <c r="E41" s="153" t="s">
        <v>112</v>
      </c>
      <c r="F41" s="153" t="s">
        <v>112</v>
      </c>
      <c r="G41" s="153" t="s">
        <v>112</v>
      </c>
      <c r="H41" s="153" t="s">
        <v>112</v>
      </c>
      <c r="I41" s="153" t="s">
        <v>112</v>
      </c>
      <c r="J41" s="153" t="s">
        <v>112</v>
      </c>
      <c r="K41" s="153" t="s">
        <v>112</v>
      </c>
      <c r="L41" s="153" t="s">
        <v>112</v>
      </c>
      <c r="M41" s="153" t="s">
        <v>112</v>
      </c>
      <c r="N41" s="153" t="s">
        <v>112</v>
      </c>
      <c r="O41" s="153" t="s">
        <v>112</v>
      </c>
      <c r="P41" s="153" t="s">
        <v>112</v>
      </c>
      <c r="Q41" s="153" t="s">
        <v>112</v>
      </c>
      <c r="R41" s="153" t="s">
        <v>112</v>
      </c>
      <c r="S41" s="153" t="s">
        <v>112</v>
      </c>
      <c r="T41" s="145"/>
    </row>
    <row r="42" spans="1:21" ht="16" customHeight="1" thickBot="1" x14ac:dyDescent="0.25">
      <c r="A42" s="152" t="s">
        <v>457</v>
      </c>
      <c r="B42" s="153" t="s">
        <v>112</v>
      </c>
      <c r="C42" s="153" t="s">
        <v>112</v>
      </c>
      <c r="D42" s="153" t="s">
        <v>112</v>
      </c>
      <c r="E42" s="153" t="s">
        <v>112</v>
      </c>
      <c r="F42" s="153" t="s">
        <v>112</v>
      </c>
      <c r="G42" s="153" t="s">
        <v>112</v>
      </c>
      <c r="H42" s="153" t="s">
        <v>112</v>
      </c>
      <c r="I42" s="153" t="s">
        <v>112</v>
      </c>
      <c r="J42" s="153" t="s">
        <v>112</v>
      </c>
      <c r="K42" s="153" t="s">
        <v>112</v>
      </c>
      <c r="L42" s="153" t="s">
        <v>112</v>
      </c>
      <c r="M42" s="153" t="s">
        <v>112</v>
      </c>
      <c r="N42" s="153" t="s">
        <v>112</v>
      </c>
      <c r="O42" s="153" t="s">
        <v>112</v>
      </c>
      <c r="P42" s="153" t="s">
        <v>112</v>
      </c>
      <c r="Q42" s="153" t="s">
        <v>112</v>
      </c>
      <c r="R42" s="153" t="s">
        <v>112</v>
      </c>
      <c r="S42" s="153" t="s">
        <v>112</v>
      </c>
      <c r="T42" s="145"/>
    </row>
    <row r="43" spans="1:21" ht="16" customHeight="1" thickBot="1" x14ac:dyDescent="0.25">
      <c r="A43" s="152" t="s">
        <v>458</v>
      </c>
      <c r="B43" s="153" t="s">
        <v>112</v>
      </c>
      <c r="C43" s="153" t="s">
        <v>112</v>
      </c>
      <c r="D43" s="153" t="s">
        <v>112</v>
      </c>
      <c r="E43" s="153" t="s">
        <v>112</v>
      </c>
      <c r="F43" s="153" t="s">
        <v>112</v>
      </c>
      <c r="G43" s="153" t="s">
        <v>112</v>
      </c>
      <c r="H43" s="153" t="s">
        <v>112</v>
      </c>
      <c r="I43" s="153" t="s">
        <v>112</v>
      </c>
      <c r="J43" s="153" t="s">
        <v>112</v>
      </c>
      <c r="K43" s="153" t="s">
        <v>112</v>
      </c>
      <c r="L43" s="153" t="s">
        <v>112</v>
      </c>
      <c r="M43" s="153" t="s">
        <v>112</v>
      </c>
      <c r="N43" s="153" t="s">
        <v>112</v>
      </c>
      <c r="O43" s="153" t="s">
        <v>112</v>
      </c>
      <c r="P43" s="153" t="s">
        <v>112</v>
      </c>
      <c r="Q43" s="153" t="s">
        <v>112</v>
      </c>
      <c r="R43" s="153" t="s">
        <v>112</v>
      </c>
      <c r="S43" s="153" t="s">
        <v>112</v>
      </c>
      <c r="T43" s="145"/>
    </row>
    <row r="44" spans="1:21" ht="35" customHeight="1" thickBot="1" x14ac:dyDescent="0.25">
      <c r="A44" s="152" t="s">
        <v>468</v>
      </c>
      <c r="B44" s="153" t="s">
        <v>112</v>
      </c>
      <c r="C44" s="153" t="s">
        <v>112</v>
      </c>
      <c r="D44" s="153" t="s">
        <v>112</v>
      </c>
      <c r="E44" s="153" t="s">
        <v>112</v>
      </c>
      <c r="F44" s="153" t="s">
        <v>112</v>
      </c>
      <c r="G44" s="153" t="s">
        <v>112</v>
      </c>
      <c r="H44" s="153" t="s">
        <v>112</v>
      </c>
      <c r="I44" s="153" t="s">
        <v>112</v>
      </c>
      <c r="J44" s="153" t="s">
        <v>112</v>
      </c>
      <c r="K44" s="153" t="s">
        <v>112</v>
      </c>
      <c r="L44" s="153" t="s">
        <v>112</v>
      </c>
      <c r="M44" s="153" t="s">
        <v>112</v>
      </c>
      <c r="N44" s="153" t="s">
        <v>112</v>
      </c>
      <c r="O44" s="153" t="s">
        <v>112</v>
      </c>
      <c r="P44" s="153" t="s">
        <v>112</v>
      </c>
      <c r="Q44" s="153" t="s">
        <v>112</v>
      </c>
      <c r="R44" s="153" t="s">
        <v>112</v>
      </c>
      <c r="S44" s="153" t="s">
        <v>112</v>
      </c>
      <c r="T44" s="145"/>
      <c r="U44" s="13"/>
    </row>
    <row r="45" spans="1:21" ht="16" customHeight="1" thickBot="1" x14ac:dyDescent="0.25">
      <c r="A45" s="152" t="s">
        <v>459</v>
      </c>
      <c r="B45" s="153" t="s">
        <v>112</v>
      </c>
      <c r="C45" s="153" t="s">
        <v>112</v>
      </c>
      <c r="D45" s="153" t="s">
        <v>112</v>
      </c>
      <c r="E45" s="153" t="s">
        <v>112</v>
      </c>
      <c r="F45" s="153" t="s">
        <v>112</v>
      </c>
      <c r="G45" s="153" t="s">
        <v>112</v>
      </c>
      <c r="H45" s="153" t="s">
        <v>112</v>
      </c>
      <c r="I45" s="153" t="s">
        <v>112</v>
      </c>
      <c r="J45" s="153" t="s">
        <v>112</v>
      </c>
      <c r="K45" s="153" t="s">
        <v>112</v>
      </c>
      <c r="L45" s="153" t="s">
        <v>112</v>
      </c>
      <c r="M45" s="153" t="s">
        <v>112</v>
      </c>
      <c r="N45" s="153" t="s">
        <v>112</v>
      </c>
      <c r="O45" s="153" t="s">
        <v>112</v>
      </c>
      <c r="P45" s="153" t="s">
        <v>112</v>
      </c>
      <c r="Q45" s="153" t="s">
        <v>112</v>
      </c>
      <c r="R45" s="153" t="s">
        <v>112</v>
      </c>
      <c r="S45" s="153" t="s">
        <v>112</v>
      </c>
      <c r="T45" s="145"/>
    </row>
    <row r="46" spans="1:21" ht="16" customHeight="1" thickBot="1" x14ac:dyDescent="0.25">
      <c r="A46" s="152" t="s">
        <v>460</v>
      </c>
      <c r="B46" s="153" t="s">
        <v>112</v>
      </c>
      <c r="C46" s="153" t="s">
        <v>112</v>
      </c>
      <c r="D46" s="153" t="s">
        <v>112</v>
      </c>
      <c r="E46" s="153" t="s">
        <v>112</v>
      </c>
      <c r="F46" s="153" t="s">
        <v>112</v>
      </c>
      <c r="G46" s="153" t="s">
        <v>112</v>
      </c>
      <c r="H46" s="153" t="s">
        <v>112</v>
      </c>
      <c r="I46" s="153" t="s">
        <v>112</v>
      </c>
      <c r="J46" s="153" t="s">
        <v>112</v>
      </c>
      <c r="K46" s="153" t="s">
        <v>112</v>
      </c>
      <c r="L46" s="153" t="s">
        <v>112</v>
      </c>
      <c r="M46" s="153" t="s">
        <v>112</v>
      </c>
      <c r="N46" s="153" t="s">
        <v>112</v>
      </c>
      <c r="O46" s="153" t="s">
        <v>112</v>
      </c>
      <c r="P46" s="153" t="s">
        <v>112</v>
      </c>
      <c r="Q46" s="153" t="s">
        <v>112</v>
      </c>
      <c r="R46" s="153" t="s">
        <v>112</v>
      </c>
      <c r="S46" s="153" t="s">
        <v>112</v>
      </c>
      <c r="T46" s="145"/>
    </row>
    <row r="47" spans="1:21" ht="16" customHeight="1" thickBot="1" x14ac:dyDescent="0.25">
      <c r="A47" s="152" t="s">
        <v>461</v>
      </c>
      <c r="B47" s="153" t="s">
        <v>112</v>
      </c>
      <c r="C47" s="153" t="s">
        <v>112</v>
      </c>
      <c r="D47" s="153" t="s">
        <v>112</v>
      </c>
      <c r="E47" s="153" t="s">
        <v>112</v>
      </c>
      <c r="F47" s="153" t="s">
        <v>112</v>
      </c>
      <c r="G47" s="153" t="s">
        <v>112</v>
      </c>
      <c r="H47" s="153" t="s">
        <v>112</v>
      </c>
      <c r="I47" s="153" t="s">
        <v>112</v>
      </c>
      <c r="J47" s="153" t="s">
        <v>112</v>
      </c>
      <c r="K47" s="153" t="s">
        <v>112</v>
      </c>
      <c r="L47" s="153" t="s">
        <v>112</v>
      </c>
      <c r="M47" s="153" t="s">
        <v>112</v>
      </c>
      <c r="N47" s="153" t="s">
        <v>112</v>
      </c>
      <c r="O47" s="153" t="s">
        <v>112</v>
      </c>
      <c r="P47" s="153" t="s">
        <v>112</v>
      </c>
      <c r="Q47" s="153" t="s">
        <v>112</v>
      </c>
      <c r="R47" s="153" t="s">
        <v>112</v>
      </c>
      <c r="S47" s="153" t="s">
        <v>112</v>
      </c>
      <c r="T47" s="145"/>
    </row>
    <row r="48" spans="1:21" ht="16" customHeight="1" thickBot="1" x14ac:dyDescent="0.25">
      <c r="A48" s="152" t="s">
        <v>462</v>
      </c>
      <c r="B48" s="153" t="s">
        <v>112</v>
      </c>
      <c r="C48" s="153" t="s">
        <v>112</v>
      </c>
      <c r="D48" s="153" t="s">
        <v>112</v>
      </c>
      <c r="E48" s="153" t="s">
        <v>112</v>
      </c>
      <c r="F48" s="153" t="s">
        <v>112</v>
      </c>
      <c r="G48" s="153" t="s">
        <v>112</v>
      </c>
      <c r="H48" s="153" t="s">
        <v>112</v>
      </c>
      <c r="I48" s="153" t="s">
        <v>112</v>
      </c>
      <c r="J48" s="153" t="s">
        <v>112</v>
      </c>
      <c r="K48" s="153" t="s">
        <v>112</v>
      </c>
      <c r="L48" s="153" t="s">
        <v>112</v>
      </c>
      <c r="M48" s="153" t="s">
        <v>112</v>
      </c>
      <c r="N48" s="153" t="s">
        <v>112</v>
      </c>
      <c r="O48" s="153" t="s">
        <v>112</v>
      </c>
      <c r="P48" s="153" t="s">
        <v>112</v>
      </c>
      <c r="Q48" s="153" t="s">
        <v>112</v>
      </c>
      <c r="R48" s="153" t="s">
        <v>112</v>
      </c>
      <c r="S48" s="153" t="s">
        <v>112</v>
      </c>
      <c r="T48" s="145"/>
    </row>
    <row r="49" spans="1:20" ht="16" customHeight="1" thickBot="1" x14ac:dyDescent="0.25">
      <c r="A49" s="152" t="s">
        <v>463</v>
      </c>
      <c r="B49" s="153" t="s">
        <v>112</v>
      </c>
      <c r="C49" s="153" t="s">
        <v>112</v>
      </c>
      <c r="D49" s="153" t="s">
        <v>112</v>
      </c>
      <c r="E49" s="153" t="s">
        <v>112</v>
      </c>
      <c r="F49" s="153" t="s">
        <v>112</v>
      </c>
      <c r="G49" s="153" t="s">
        <v>112</v>
      </c>
      <c r="H49" s="153" t="s">
        <v>112</v>
      </c>
      <c r="I49" s="153" t="s">
        <v>112</v>
      </c>
      <c r="J49" s="153" t="s">
        <v>112</v>
      </c>
      <c r="K49" s="153" t="s">
        <v>112</v>
      </c>
      <c r="L49" s="153" t="s">
        <v>112</v>
      </c>
      <c r="M49" s="153" t="s">
        <v>112</v>
      </c>
      <c r="N49" s="153" t="s">
        <v>112</v>
      </c>
      <c r="O49" s="153" t="s">
        <v>112</v>
      </c>
      <c r="P49" s="153" t="s">
        <v>112</v>
      </c>
      <c r="Q49" s="153" t="s">
        <v>112</v>
      </c>
      <c r="R49" s="153" t="s">
        <v>112</v>
      </c>
      <c r="S49" s="153" t="s">
        <v>112</v>
      </c>
      <c r="T49" s="145"/>
    </row>
    <row r="50" spans="1:20" ht="16" customHeight="1" thickBot="1" x14ac:dyDescent="0.25">
      <c r="A50" s="152" t="s">
        <v>464</v>
      </c>
      <c r="B50" s="153" t="s">
        <v>112</v>
      </c>
      <c r="C50" s="153" t="s">
        <v>112</v>
      </c>
      <c r="D50" s="153" t="s">
        <v>112</v>
      </c>
      <c r="E50" s="153" t="s">
        <v>112</v>
      </c>
      <c r="F50" s="153" t="s">
        <v>112</v>
      </c>
      <c r="G50" s="153" t="s">
        <v>112</v>
      </c>
      <c r="H50" s="153" t="s">
        <v>112</v>
      </c>
      <c r="I50" s="153" t="s">
        <v>112</v>
      </c>
      <c r="J50" s="153" t="s">
        <v>112</v>
      </c>
      <c r="K50" s="153" t="s">
        <v>112</v>
      </c>
      <c r="L50" s="153" t="s">
        <v>112</v>
      </c>
      <c r="M50" s="153" t="s">
        <v>112</v>
      </c>
      <c r="N50" s="153" t="s">
        <v>112</v>
      </c>
      <c r="O50" s="153" t="s">
        <v>112</v>
      </c>
      <c r="P50" s="153" t="s">
        <v>112</v>
      </c>
      <c r="Q50" s="153" t="s">
        <v>112</v>
      </c>
      <c r="R50" s="153" t="s">
        <v>112</v>
      </c>
      <c r="S50" s="153" t="s">
        <v>112</v>
      </c>
      <c r="T50" s="145"/>
    </row>
    <row r="51" spans="1:20" ht="16" customHeight="1" thickBot="1" x14ac:dyDescent="0.25">
      <c r="A51" s="152" t="s">
        <v>465</v>
      </c>
      <c r="B51" s="153" t="s">
        <v>112</v>
      </c>
      <c r="C51" s="153" t="s">
        <v>112</v>
      </c>
      <c r="D51" s="153" t="s">
        <v>112</v>
      </c>
      <c r="E51" s="153" t="s">
        <v>112</v>
      </c>
      <c r="F51" s="153" t="s">
        <v>112</v>
      </c>
      <c r="G51" s="153" t="s">
        <v>112</v>
      </c>
      <c r="H51" s="153" t="s">
        <v>112</v>
      </c>
      <c r="I51" s="153" t="s">
        <v>112</v>
      </c>
      <c r="J51" s="153" t="s">
        <v>112</v>
      </c>
      <c r="K51" s="153" t="s">
        <v>112</v>
      </c>
      <c r="L51" s="153" t="s">
        <v>112</v>
      </c>
      <c r="M51" s="153" t="s">
        <v>112</v>
      </c>
      <c r="N51" s="153" t="s">
        <v>112</v>
      </c>
      <c r="O51" s="153" t="s">
        <v>112</v>
      </c>
      <c r="P51" s="153" t="s">
        <v>112</v>
      </c>
      <c r="Q51" s="153" t="s">
        <v>112</v>
      </c>
      <c r="R51" s="153" t="s">
        <v>112</v>
      </c>
      <c r="S51" s="153" t="s">
        <v>112</v>
      </c>
      <c r="T51" s="145"/>
    </row>
    <row r="52" spans="1:20" ht="16" customHeight="1" thickBot="1" x14ac:dyDescent="0.25">
      <c r="A52" s="152" t="s">
        <v>466</v>
      </c>
      <c r="B52" s="153" t="s">
        <v>112</v>
      </c>
      <c r="C52" s="153" t="s">
        <v>112</v>
      </c>
      <c r="D52" s="153" t="s">
        <v>112</v>
      </c>
      <c r="E52" s="153" t="s">
        <v>112</v>
      </c>
      <c r="F52" s="153" t="s">
        <v>112</v>
      </c>
      <c r="G52" s="153" t="s">
        <v>112</v>
      </c>
      <c r="H52" s="153" t="s">
        <v>112</v>
      </c>
      <c r="I52" s="153" t="s">
        <v>112</v>
      </c>
      <c r="J52" s="153" t="s">
        <v>112</v>
      </c>
      <c r="K52" s="153" t="s">
        <v>112</v>
      </c>
      <c r="L52" s="153" t="s">
        <v>112</v>
      </c>
      <c r="M52" s="153" t="s">
        <v>112</v>
      </c>
      <c r="N52" s="153" t="s">
        <v>112</v>
      </c>
      <c r="O52" s="153" t="s">
        <v>112</v>
      </c>
      <c r="P52" s="153" t="s">
        <v>112</v>
      </c>
      <c r="Q52" s="153" t="s">
        <v>112</v>
      </c>
      <c r="R52" s="153" t="s">
        <v>112</v>
      </c>
      <c r="S52" s="153" t="s">
        <v>112</v>
      </c>
      <c r="T52" s="145"/>
    </row>
    <row r="53" spans="1:20" ht="16" customHeight="1" thickBot="1" x14ac:dyDescent="0.25">
      <c r="A53" s="17" t="s">
        <v>467</v>
      </c>
      <c r="B53" s="153" t="s">
        <v>112</v>
      </c>
      <c r="C53" s="153" t="s">
        <v>112</v>
      </c>
      <c r="D53" s="153" t="s">
        <v>112</v>
      </c>
      <c r="E53" s="153" t="s">
        <v>112</v>
      </c>
      <c r="F53" s="153" t="s">
        <v>112</v>
      </c>
      <c r="G53" s="153" t="s">
        <v>112</v>
      </c>
      <c r="H53" s="153" t="s">
        <v>112</v>
      </c>
      <c r="I53" s="153" t="s">
        <v>112</v>
      </c>
      <c r="J53" s="153" t="s">
        <v>112</v>
      </c>
      <c r="K53" s="153" t="s">
        <v>112</v>
      </c>
      <c r="L53" s="153" t="s">
        <v>112</v>
      </c>
      <c r="M53" s="153" t="s">
        <v>112</v>
      </c>
      <c r="N53" s="153" t="s">
        <v>112</v>
      </c>
      <c r="O53" s="153" t="s">
        <v>112</v>
      </c>
      <c r="P53" s="153" t="s">
        <v>112</v>
      </c>
      <c r="Q53" s="153" t="s">
        <v>112</v>
      </c>
      <c r="R53" s="153" t="s">
        <v>112</v>
      </c>
      <c r="S53" s="153" t="s">
        <v>112</v>
      </c>
      <c r="T53" s="145"/>
    </row>
    <row r="54" spans="1:20" ht="16" customHeight="1" thickBot="1" x14ac:dyDescent="0.25">
      <c r="A54" s="211"/>
      <c r="B54" s="210"/>
      <c r="C54" s="210"/>
      <c r="D54" s="210"/>
      <c r="E54" s="210"/>
      <c r="F54" s="210"/>
      <c r="G54" s="210"/>
      <c r="H54" s="210"/>
      <c r="I54" s="210"/>
      <c r="J54" s="210"/>
      <c r="K54" s="210"/>
      <c r="L54" s="210"/>
      <c r="M54" s="210"/>
      <c r="N54" s="210"/>
      <c r="O54" s="210"/>
      <c r="P54" s="210"/>
      <c r="Q54" s="210"/>
      <c r="R54" s="210"/>
      <c r="S54" s="210"/>
      <c r="T54" s="210"/>
    </row>
    <row r="55" spans="1:20" ht="16" customHeight="1" thickBot="1" x14ac:dyDescent="0.25">
      <c r="A55" s="225" t="s">
        <v>16</v>
      </c>
      <c r="B55" s="225"/>
      <c r="C55" s="225"/>
      <c r="D55" s="225"/>
      <c r="E55" s="225"/>
      <c r="F55" s="225"/>
      <c r="G55" s="225"/>
      <c r="H55" s="225"/>
      <c r="I55" s="225"/>
      <c r="J55" s="210"/>
      <c r="K55" s="210"/>
      <c r="L55" s="210"/>
      <c r="M55" s="210"/>
      <c r="N55" s="210"/>
      <c r="O55" s="210"/>
      <c r="P55" s="210"/>
      <c r="Q55" s="210"/>
      <c r="R55" s="210"/>
      <c r="S55" s="210"/>
      <c r="T55" s="210"/>
    </row>
    <row r="56" spans="1:20" ht="52" thickBot="1" x14ac:dyDescent="0.25">
      <c r="A56" s="17" t="s">
        <v>469</v>
      </c>
      <c r="B56" s="153" t="s">
        <v>112</v>
      </c>
      <c r="C56" s="153" t="s">
        <v>112</v>
      </c>
      <c r="D56" s="153" t="s">
        <v>112</v>
      </c>
      <c r="E56" s="153" t="s">
        <v>112</v>
      </c>
      <c r="F56" s="153" t="s">
        <v>112</v>
      </c>
      <c r="G56" s="153" t="s">
        <v>112</v>
      </c>
      <c r="H56" s="153" t="s">
        <v>112</v>
      </c>
      <c r="I56" s="153" t="s">
        <v>112</v>
      </c>
      <c r="J56" s="153" t="s">
        <v>112</v>
      </c>
      <c r="K56" s="153" t="s">
        <v>112</v>
      </c>
      <c r="L56" s="153" t="s">
        <v>112</v>
      </c>
      <c r="M56" s="153" t="s">
        <v>112</v>
      </c>
      <c r="N56" s="153" t="s">
        <v>112</v>
      </c>
      <c r="O56" s="153" t="s">
        <v>112</v>
      </c>
      <c r="P56" s="153" t="s">
        <v>112</v>
      </c>
      <c r="Q56" s="153" t="s">
        <v>112</v>
      </c>
      <c r="R56" s="153" t="s">
        <v>112</v>
      </c>
      <c r="S56" s="153" t="s">
        <v>112</v>
      </c>
      <c r="T56" s="145"/>
    </row>
    <row r="57" spans="1:20" ht="35" customHeight="1" thickBot="1" x14ac:dyDescent="0.25">
      <c r="A57" s="17" t="s">
        <v>470</v>
      </c>
      <c r="B57" s="153" t="s">
        <v>112</v>
      </c>
      <c r="C57" s="153" t="s">
        <v>112</v>
      </c>
      <c r="D57" s="153" t="s">
        <v>112</v>
      </c>
      <c r="E57" s="153" t="s">
        <v>112</v>
      </c>
      <c r="F57" s="153" t="s">
        <v>112</v>
      </c>
      <c r="G57" s="153" t="s">
        <v>112</v>
      </c>
      <c r="H57" s="153" t="s">
        <v>112</v>
      </c>
      <c r="I57" s="153" t="s">
        <v>112</v>
      </c>
      <c r="J57" s="153" t="s">
        <v>112</v>
      </c>
      <c r="K57" s="153" t="s">
        <v>112</v>
      </c>
      <c r="L57" s="153" t="s">
        <v>112</v>
      </c>
      <c r="M57" s="153" t="s">
        <v>112</v>
      </c>
      <c r="N57" s="153" t="s">
        <v>112</v>
      </c>
      <c r="O57" s="153" t="s">
        <v>112</v>
      </c>
      <c r="P57" s="153" t="s">
        <v>112</v>
      </c>
      <c r="Q57" s="153" t="s">
        <v>112</v>
      </c>
      <c r="R57" s="153" t="s">
        <v>112</v>
      </c>
      <c r="S57" s="153" t="s">
        <v>112</v>
      </c>
      <c r="T57" s="145"/>
    </row>
    <row r="58" spans="1:20" ht="35" thickBot="1" x14ac:dyDescent="0.25">
      <c r="A58" s="17" t="s">
        <v>471</v>
      </c>
      <c r="B58" s="153" t="s">
        <v>112</v>
      </c>
      <c r="C58" s="153" t="s">
        <v>112</v>
      </c>
      <c r="D58" s="153" t="s">
        <v>112</v>
      </c>
      <c r="E58" s="153" t="s">
        <v>112</v>
      </c>
      <c r="F58" s="153" t="s">
        <v>112</v>
      </c>
      <c r="G58" s="153" t="s">
        <v>112</v>
      </c>
      <c r="H58" s="153" t="s">
        <v>112</v>
      </c>
      <c r="I58" s="153" t="s">
        <v>112</v>
      </c>
      <c r="J58" s="153" t="s">
        <v>112</v>
      </c>
      <c r="K58" s="153" t="s">
        <v>112</v>
      </c>
      <c r="L58" s="153" t="s">
        <v>112</v>
      </c>
      <c r="M58" s="153" t="s">
        <v>112</v>
      </c>
      <c r="N58" s="153" t="s">
        <v>112</v>
      </c>
      <c r="O58" s="153" t="s">
        <v>112</v>
      </c>
      <c r="P58" s="153" t="s">
        <v>112</v>
      </c>
      <c r="Q58" s="153" t="s">
        <v>112</v>
      </c>
      <c r="R58" s="153" t="s">
        <v>112</v>
      </c>
      <c r="S58" s="153" t="s">
        <v>112</v>
      </c>
      <c r="T58" s="145"/>
    </row>
    <row r="59" spans="1:20" ht="52" thickBot="1" x14ac:dyDescent="0.25">
      <c r="A59" s="17" t="s">
        <v>472</v>
      </c>
      <c r="B59" s="153" t="s">
        <v>112</v>
      </c>
      <c r="C59" s="153" t="s">
        <v>112</v>
      </c>
      <c r="D59" s="153" t="s">
        <v>112</v>
      </c>
      <c r="E59" s="153" t="s">
        <v>112</v>
      </c>
      <c r="F59" s="153" t="s">
        <v>112</v>
      </c>
      <c r="G59" s="153" t="s">
        <v>112</v>
      </c>
      <c r="H59" s="153" t="s">
        <v>112</v>
      </c>
      <c r="I59" s="153" t="s">
        <v>112</v>
      </c>
      <c r="J59" s="153" t="s">
        <v>112</v>
      </c>
      <c r="K59" s="153" t="s">
        <v>112</v>
      </c>
      <c r="L59" s="153" t="s">
        <v>112</v>
      </c>
      <c r="M59" s="153" t="s">
        <v>112</v>
      </c>
      <c r="N59" s="153" t="s">
        <v>112</v>
      </c>
      <c r="O59" s="153" t="s">
        <v>112</v>
      </c>
      <c r="P59" s="153" t="s">
        <v>112</v>
      </c>
      <c r="Q59" s="153" t="s">
        <v>112</v>
      </c>
      <c r="R59" s="153" t="s">
        <v>112</v>
      </c>
      <c r="S59" s="153" t="s">
        <v>112</v>
      </c>
      <c r="T59" s="145"/>
    </row>
    <row r="60" spans="1:20" ht="35" thickBot="1" x14ac:dyDescent="0.25">
      <c r="A60" s="17" t="s">
        <v>473</v>
      </c>
      <c r="B60" s="153" t="s">
        <v>112</v>
      </c>
      <c r="C60" s="153" t="s">
        <v>112</v>
      </c>
      <c r="D60" s="153" t="s">
        <v>112</v>
      </c>
      <c r="E60" s="153" t="s">
        <v>112</v>
      </c>
      <c r="F60" s="153" t="s">
        <v>112</v>
      </c>
      <c r="G60" s="153" t="s">
        <v>112</v>
      </c>
      <c r="H60" s="153" t="s">
        <v>112</v>
      </c>
      <c r="I60" s="153" t="s">
        <v>112</v>
      </c>
      <c r="J60" s="153" t="s">
        <v>112</v>
      </c>
      <c r="K60" s="153" t="s">
        <v>112</v>
      </c>
      <c r="L60" s="153" t="s">
        <v>112</v>
      </c>
      <c r="M60" s="153" t="s">
        <v>112</v>
      </c>
      <c r="N60" s="153" t="s">
        <v>112</v>
      </c>
      <c r="O60" s="153" t="s">
        <v>112</v>
      </c>
      <c r="P60" s="153" t="s">
        <v>112</v>
      </c>
      <c r="Q60" s="153" t="s">
        <v>112</v>
      </c>
      <c r="R60" s="153" t="s">
        <v>112</v>
      </c>
      <c r="S60" s="153" t="s">
        <v>112</v>
      </c>
      <c r="T60" s="145"/>
    </row>
    <row r="61" spans="1:20" ht="35" thickBot="1" x14ac:dyDescent="0.25">
      <c r="A61" s="17" t="s">
        <v>474</v>
      </c>
      <c r="B61" s="153" t="s">
        <v>112</v>
      </c>
      <c r="C61" s="153" t="s">
        <v>112</v>
      </c>
      <c r="D61" s="153" t="s">
        <v>112</v>
      </c>
      <c r="E61" s="153" t="s">
        <v>112</v>
      </c>
      <c r="F61" s="153" t="s">
        <v>112</v>
      </c>
      <c r="G61" s="153" t="s">
        <v>112</v>
      </c>
      <c r="H61" s="153" t="s">
        <v>112</v>
      </c>
      <c r="I61" s="153" t="s">
        <v>112</v>
      </c>
      <c r="J61" s="153" t="s">
        <v>112</v>
      </c>
      <c r="K61" s="153" t="s">
        <v>112</v>
      </c>
      <c r="L61" s="153" t="s">
        <v>112</v>
      </c>
      <c r="M61" s="153" t="s">
        <v>112</v>
      </c>
      <c r="N61" s="153" t="s">
        <v>112</v>
      </c>
      <c r="O61" s="153" t="s">
        <v>112</v>
      </c>
      <c r="P61" s="153" t="s">
        <v>112</v>
      </c>
      <c r="Q61" s="153" t="s">
        <v>112</v>
      </c>
      <c r="R61" s="153" t="s">
        <v>112</v>
      </c>
      <c r="S61" s="153" t="s">
        <v>112</v>
      </c>
      <c r="T61" s="145"/>
    </row>
    <row r="62" spans="1:20" ht="35" thickBot="1" x14ac:dyDescent="0.25">
      <c r="A62" s="17" t="s">
        <v>475</v>
      </c>
      <c r="B62" s="153" t="s">
        <v>112</v>
      </c>
      <c r="C62" s="153" t="s">
        <v>112</v>
      </c>
      <c r="D62" s="153" t="s">
        <v>112</v>
      </c>
      <c r="E62" s="153" t="s">
        <v>112</v>
      </c>
      <c r="F62" s="153" t="s">
        <v>112</v>
      </c>
      <c r="G62" s="153" t="s">
        <v>112</v>
      </c>
      <c r="H62" s="153" t="s">
        <v>112</v>
      </c>
      <c r="I62" s="153" t="s">
        <v>112</v>
      </c>
      <c r="J62" s="153" t="s">
        <v>112</v>
      </c>
      <c r="K62" s="153" t="s">
        <v>112</v>
      </c>
      <c r="L62" s="153" t="s">
        <v>112</v>
      </c>
      <c r="M62" s="153" t="s">
        <v>112</v>
      </c>
      <c r="N62" s="153" t="s">
        <v>112</v>
      </c>
      <c r="O62" s="153" t="s">
        <v>112</v>
      </c>
      <c r="P62" s="153" t="s">
        <v>112</v>
      </c>
      <c r="Q62" s="153" t="s">
        <v>112</v>
      </c>
      <c r="R62" s="153" t="s">
        <v>112</v>
      </c>
      <c r="S62" s="153" t="s">
        <v>112</v>
      </c>
      <c r="T62" s="145"/>
    </row>
    <row r="63" spans="1:20" ht="52" thickBot="1" x14ac:dyDescent="0.25">
      <c r="A63" s="17" t="s">
        <v>476</v>
      </c>
      <c r="B63" s="153" t="s">
        <v>112</v>
      </c>
      <c r="C63" s="153" t="s">
        <v>112</v>
      </c>
      <c r="D63" s="153" t="s">
        <v>112</v>
      </c>
      <c r="E63" s="153" t="s">
        <v>112</v>
      </c>
      <c r="F63" s="153" t="s">
        <v>112</v>
      </c>
      <c r="G63" s="153" t="s">
        <v>112</v>
      </c>
      <c r="H63" s="153" t="s">
        <v>112</v>
      </c>
      <c r="I63" s="153" t="s">
        <v>112</v>
      </c>
      <c r="J63" s="153" t="s">
        <v>112</v>
      </c>
      <c r="K63" s="153" t="s">
        <v>112</v>
      </c>
      <c r="L63" s="153" t="s">
        <v>112</v>
      </c>
      <c r="M63" s="153" t="s">
        <v>112</v>
      </c>
      <c r="N63" s="153" t="s">
        <v>112</v>
      </c>
      <c r="O63" s="153" t="s">
        <v>112</v>
      </c>
      <c r="P63" s="153" t="s">
        <v>112</v>
      </c>
      <c r="Q63" s="153" t="s">
        <v>112</v>
      </c>
      <c r="R63" s="153" t="s">
        <v>112</v>
      </c>
      <c r="S63" s="153" t="s">
        <v>112</v>
      </c>
      <c r="T63" s="145"/>
    </row>
    <row r="64" spans="1:20" ht="52" customHeight="1" thickBot="1" x14ac:dyDescent="0.25">
      <c r="A64" s="17" t="s">
        <v>675</v>
      </c>
      <c r="B64" s="153" t="s">
        <v>112</v>
      </c>
      <c r="C64" s="153" t="s">
        <v>112</v>
      </c>
      <c r="D64" s="153" t="s">
        <v>112</v>
      </c>
      <c r="E64" s="153" t="s">
        <v>112</v>
      </c>
      <c r="F64" s="153" t="s">
        <v>112</v>
      </c>
      <c r="G64" s="153" t="s">
        <v>112</v>
      </c>
      <c r="H64" s="153" t="s">
        <v>112</v>
      </c>
      <c r="I64" s="153" t="s">
        <v>112</v>
      </c>
      <c r="J64" s="153" t="s">
        <v>112</v>
      </c>
      <c r="K64" s="153" t="s">
        <v>112</v>
      </c>
      <c r="L64" s="153" t="s">
        <v>112</v>
      </c>
      <c r="M64" s="153" t="s">
        <v>112</v>
      </c>
      <c r="N64" s="153" t="s">
        <v>112</v>
      </c>
      <c r="O64" s="153" t="s">
        <v>112</v>
      </c>
      <c r="P64" s="153" t="s">
        <v>112</v>
      </c>
      <c r="Q64" s="153" t="s">
        <v>112</v>
      </c>
      <c r="R64" s="153" t="s">
        <v>112</v>
      </c>
      <c r="S64" s="153" t="s">
        <v>112</v>
      </c>
      <c r="T64" s="145"/>
    </row>
    <row r="65" spans="1:20" ht="16" customHeight="1" thickBot="1" x14ac:dyDescent="0.25">
      <c r="A65" s="211"/>
      <c r="B65" s="210"/>
      <c r="C65" s="210"/>
      <c r="D65" s="210"/>
      <c r="E65" s="210"/>
      <c r="F65" s="210"/>
      <c r="G65" s="210"/>
      <c r="H65" s="210"/>
      <c r="I65" s="210"/>
      <c r="J65" s="210"/>
      <c r="K65" s="210"/>
      <c r="L65" s="210"/>
      <c r="M65" s="210"/>
      <c r="N65" s="210"/>
      <c r="O65" s="210"/>
      <c r="P65" s="210"/>
      <c r="Q65" s="210"/>
      <c r="R65" s="210"/>
      <c r="S65" s="210"/>
      <c r="T65" s="210"/>
    </row>
    <row r="66" spans="1:20" ht="16" customHeight="1" thickBot="1" x14ac:dyDescent="0.25">
      <c r="A66" s="225" t="s">
        <v>17</v>
      </c>
      <c r="B66" s="225"/>
      <c r="C66" s="225"/>
      <c r="D66" s="225"/>
      <c r="E66" s="225"/>
      <c r="F66" s="225"/>
      <c r="G66" s="225"/>
      <c r="H66" s="225"/>
      <c r="I66" s="225"/>
      <c r="J66" s="210"/>
      <c r="K66" s="210"/>
      <c r="L66" s="210"/>
      <c r="M66" s="210"/>
      <c r="N66" s="210"/>
      <c r="O66" s="210"/>
      <c r="P66" s="210"/>
      <c r="Q66" s="210"/>
      <c r="R66" s="210"/>
      <c r="S66" s="210"/>
      <c r="T66" s="210"/>
    </row>
    <row r="67" spans="1:20" ht="52" thickBot="1" x14ac:dyDescent="0.25">
      <c r="A67" s="17" t="s">
        <v>477</v>
      </c>
      <c r="B67" s="153" t="s">
        <v>112</v>
      </c>
      <c r="C67" s="153" t="s">
        <v>112</v>
      </c>
      <c r="D67" s="153" t="s">
        <v>112</v>
      </c>
      <c r="E67" s="153" t="s">
        <v>112</v>
      </c>
      <c r="F67" s="153" t="s">
        <v>112</v>
      </c>
      <c r="G67" s="153" t="s">
        <v>112</v>
      </c>
      <c r="H67" s="153" t="s">
        <v>112</v>
      </c>
      <c r="I67" s="153" t="s">
        <v>112</v>
      </c>
      <c r="J67" s="153" t="s">
        <v>112</v>
      </c>
      <c r="K67" s="153" t="s">
        <v>112</v>
      </c>
      <c r="L67" s="153" t="s">
        <v>112</v>
      </c>
      <c r="M67" s="153" t="s">
        <v>112</v>
      </c>
      <c r="N67" s="153" t="s">
        <v>112</v>
      </c>
      <c r="O67" s="153" t="s">
        <v>112</v>
      </c>
      <c r="P67" s="153" t="s">
        <v>112</v>
      </c>
      <c r="Q67" s="153" t="s">
        <v>112</v>
      </c>
      <c r="R67" s="153" t="s">
        <v>112</v>
      </c>
      <c r="S67" s="153" t="s">
        <v>112</v>
      </c>
      <c r="T67" s="145"/>
    </row>
    <row r="68" spans="1:20" ht="35" thickBot="1" x14ac:dyDescent="0.25">
      <c r="A68" s="17" t="s">
        <v>478</v>
      </c>
      <c r="B68" s="153" t="s">
        <v>112</v>
      </c>
      <c r="C68" s="153" t="s">
        <v>112</v>
      </c>
      <c r="D68" s="153" t="s">
        <v>112</v>
      </c>
      <c r="E68" s="153" t="s">
        <v>112</v>
      </c>
      <c r="F68" s="153" t="s">
        <v>112</v>
      </c>
      <c r="G68" s="153" t="s">
        <v>112</v>
      </c>
      <c r="H68" s="153" t="s">
        <v>112</v>
      </c>
      <c r="I68" s="153" t="s">
        <v>112</v>
      </c>
      <c r="J68" s="153" t="s">
        <v>112</v>
      </c>
      <c r="K68" s="153" t="s">
        <v>112</v>
      </c>
      <c r="L68" s="153" t="s">
        <v>112</v>
      </c>
      <c r="M68" s="153" t="s">
        <v>112</v>
      </c>
      <c r="N68" s="153" t="s">
        <v>112</v>
      </c>
      <c r="O68" s="153" t="s">
        <v>112</v>
      </c>
      <c r="P68" s="153" t="s">
        <v>112</v>
      </c>
      <c r="Q68" s="153" t="s">
        <v>112</v>
      </c>
      <c r="R68" s="153" t="s">
        <v>112</v>
      </c>
      <c r="S68" s="153" t="s">
        <v>112</v>
      </c>
      <c r="T68" s="145"/>
    </row>
    <row r="69" spans="1:20" ht="35" thickBot="1" x14ac:dyDescent="0.25">
      <c r="A69" s="17" t="s">
        <v>479</v>
      </c>
      <c r="B69" s="153" t="s">
        <v>112</v>
      </c>
      <c r="C69" s="153" t="s">
        <v>112</v>
      </c>
      <c r="D69" s="153" t="s">
        <v>112</v>
      </c>
      <c r="E69" s="153" t="s">
        <v>112</v>
      </c>
      <c r="F69" s="153" t="s">
        <v>112</v>
      </c>
      <c r="G69" s="153" t="s">
        <v>112</v>
      </c>
      <c r="H69" s="153" t="s">
        <v>112</v>
      </c>
      <c r="I69" s="153" t="s">
        <v>112</v>
      </c>
      <c r="J69" s="153" t="s">
        <v>112</v>
      </c>
      <c r="K69" s="153" t="s">
        <v>112</v>
      </c>
      <c r="L69" s="153" t="s">
        <v>112</v>
      </c>
      <c r="M69" s="153" t="s">
        <v>112</v>
      </c>
      <c r="N69" s="153" t="s">
        <v>112</v>
      </c>
      <c r="O69" s="153" t="s">
        <v>112</v>
      </c>
      <c r="P69" s="153" t="s">
        <v>112</v>
      </c>
      <c r="Q69" s="153" t="s">
        <v>112</v>
      </c>
      <c r="R69" s="153" t="s">
        <v>112</v>
      </c>
      <c r="S69" s="153" t="s">
        <v>112</v>
      </c>
      <c r="T69" s="145"/>
    </row>
    <row r="70" spans="1:20" ht="35" thickBot="1" x14ac:dyDescent="0.25">
      <c r="A70" s="17" t="s">
        <v>480</v>
      </c>
      <c r="B70" s="153" t="s">
        <v>112</v>
      </c>
      <c r="C70" s="153" t="s">
        <v>112</v>
      </c>
      <c r="D70" s="153" t="s">
        <v>112</v>
      </c>
      <c r="E70" s="153" t="s">
        <v>112</v>
      </c>
      <c r="F70" s="153" t="s">
        <v>112</v>
      </c>
      <c r="G70" s="153" t="s">
        <v>112</v>
      </c>
      <c r="H70" s="153" t="s">
        <v>112</v>
      </c>
      <c r="I70" s="153" t="s">
        <v>112</v>
      </c>
      <c r="J70" s="153" t="s">
        <v>112</v>
      </c>
      <c r="K70" s="153" t="s">
        <v>112</v>
      </c>
      <c r="L70" s="153" t="s">
        <v>112</v>
      </c>
      <c r="M70" s="153" t="s">
        <v>112</v>
      </c>
      <c r="N70" s="153" t="s">
        <v>112</v>
      </c>
      <c r="O70" s="153" t="s">
        <v>112</v>
      </c>
      <c r="P70" s="153" t="s">
        <v>112</v>
      </c>
      <c r="Q70" s="153" t="s">
        <v>112</v>
      </c>
      <c r="R70" s="153" t="s">
        <v>112</v>
      </c>
      <c r="S70" s="153" t="s">
        <v>112</v>
      </c>
      <c r="T70" s="145"/>
    </row>
    <row r="71" spans="1:20" ht="35" thickBot="1" x14ac:dyDescent="0.25">
      <c r="A71" s="17" t="s">
        <v>481</v>
      </c>
      <c r="B71" s="153" t="s">
        <v>112</v>
      </c>
      <c r="C71" s="153" t="s">
        <v>112</v>
      </c>
      <c r="D71" s="153" t="s">
        <v>112</v>
      </c>
      <c r="E71" s="153" t="s">
        <v>112</v>
      </c>
      <c r="F71" s="153" t="s">
        <v>112</v>
      </c>
      <c r="G71" s="153" t="s">
        <v>112</v>
      </c>
      <c r="H71" s="153" t="s">
        <v>112</v>
      </c>
      <c r="I71" s="153" t="s">
        <v>112</v>
      </c>
      <c r="J71" s="153" t="s">
        <v>112</v>
      </c>
      <c r="K71" s="153" t="s">
        <v>112</v>
      </c>
      <c r="L71" s="153" t="s">
        <v>112</v>
      </c>
      <c r="M71" s="153" t="s">
        <v>112</v>
      </c>
      <c r="N71" s="153" t="s">
        <v>112</v>
      </c>
      <c r="O71" s="153" t="s">
        <v>112</v>
      </c>
      <c r="P71" s="153" t="s">
        <v>112</v>
      </c>
      <c r="Q71" s="153" t="s">
        <v>112</v>
      </c>
      <c r="R71" s="153" t="s">
        <v>112</v>
      </c>
      <c r="S71" s="153" t="s">
        <v>112</v>
      </c>
      <c r="T71" s="145"/>
    </row>
    <row r="72" spans="1:20" ht="16" customHeight="1" thickBot="1" x14ac:dyDescent="0.25">
      <c r="A72" s="17" t="s">
        <v>482</v>
      </c>
      <c r="B72" s="153" t="s">
        <v>112</v>
      </c>
      <c r="C72" s="153" t="s">
        <v>112</v>
      </c>
      <c r="D72" s="153" t="s">
        <v>112</v>
      </c>
      <c r="E72" s="153" t="s">
        <v>112</v>
      </c>
      <c r="F72" s="153" t="s">
        <v>112</v>
      </c>
      <c r="G72" s="153" t="s">
        <v>112</v>
      </c>
      <c r="H72" s="153" t="s">
        <v>112</v>
      </c>
      <c r="I72" s="153" t="s">
        <v>112</v>
      </c>
      <c r="J72" s="153" t="s">
        <v>112</v>
      </c>
      <c r="K72" s="153" t="s">
        <v>112</v>
      </c>
      <c r="L72" s="153" t="s">
        <v>112</v>
      </c>
      <c r="M72" s="153" t="s">
        <v>112</v>
      </c>
      <c r="N72" s="153" t="s">
        <v>112</v>
      </c>
      <c r="O72" s="153" t="s">
        <v>112</v>
      </c>
      <c r="P72" s="153" t="s">
        <v>112</v>
      </c>
      <c r="Q72" s="153" t="s">
        <v>112</v>
      </c>
      <c r="R72" s="153" t="s">
        <v>112</v>
      </c>
      <c r="S72" s="153" t="s">
        <v>112</v>
      </c>
      <c r="T72" s="145"/>
    </row>
    <row r="73" spans="1:20" ht="16" customHeight="1" thickBot="1" x14ac:dyDescent="0.25">
      <c r="A73" s="17" t="s">
        <v>483</v>
      </c>
      <c r="B73" s="153" t="s">
        <v>112</v>
      </c>
      <c r="C73" s="153" t="s">
        <v>112</v>
      </c>
      <c r="D73" s="153" t="s">
        <v>112</v>
      </c>
      <c r="E73" s="153" t="s">
        <v>112</v>
      </c>
      <c r="F73" s="153" t="s">
        <v>112</v>
      </c>
      <c r="G73" s="153" t="s">
        <v>112</v>
      </c>
      <c r="H73" s="153" t="s">
        <v>112</v>
      </c>
      <c r="I73" s="153" t="s">
        <v>112</v>
      </c>
      <c r="J73" s="153" t="s">
        <v>112</v>
      </c>
      <c r="K73" s="153" t="s">
        <v>112</v>
      </c>
      <c r="L73" s="153" t="s">
        <v>112</v>
      </c>
      <c r="M73" s="153" t="s">
        <v>112</v>
      </c>
      <c r="N73" s="153" t="s">
        <v>112</v>
      </c>
      <c r="O73" s="153" t="s">
        <v>112</v>
      </c>
      <c r="P73" s="153" t="s">
        <v>112</v>
      </c>
      <c r="Q73" s="153" t="s">
        <v>112</v>
      </c>
      <c r="R73" s="153" t="s">
        <v>112</v>
      </c>
      <c r="S73" s="153" t="s">
        <v>112</v>
      </c>
      <c r="T73" s="145"/>
    </row>
    <row r="74" spans="1:20" ht="16" customHeight="1" thickBot="1" x14ac:dyDescent="0.25">
      <c r="A74" s="17" t="s">
        <v>484</v>
      </c>
      <c r="B74" s="153" t="s">
        <v>112</v>
      </c>
      <c r="C74" s="153" t="s">
        <v>112</v>
      </c>
      <c r="D74" s="153" t="s">
        <v>112</v>
      </c>
      <c r="E74" s="153" t="s">
        <v>112</v>
      </c>
      <c r="F74" s="153" t="s">
        <v>112</v>
      </c>
      <c r="G74" s="153" t="s">
        <v>112</v>
      </c>
      <c r="H74" s="153" t="s">
        <v>112</v>
      </c>
      <c r="I74" s="153" t="s">
        <v>112</v>
      </c>
      <c r="J74" s="153" t="s">
        <v>112</v>
      </c>
      <c r="K74" s="153" t="s">
        <v>112</v>
      </c>
      <c r="L74" s="153" t="s">
        <v>112</v>
      </c>
      <c r="M74" s="153" t="s">
        <v>112</v>
      </c>
      <c r="N74" s="153" t="s">
        <v>112</v>
      </c>
      <c r="O74" s="153" t="s">
        <v>112</v>
      </c>
      <c r="P74" s="153" t="s">
        <v>112</v>
      </c>
      <c r="Q74" s="153" t="s">
        <v>112</v>
      </c>
      <c r="R74" s="153" t="s">
        <v>112</v>
      </c>
      <c r="S74" s="153" t="s">
        <v>112</v>
      </c>
      <c r="T74" s="145"/>
    </row>
    <row r="75" spans="1:20" ht="35" thickBot="1" x14ac:dyDescent="0.25">
      <c r="A75" s="17" t="s">
        <v>485</v>
      </c>
      <c r="B75" s="153" t="s">
        <v>112</v>
      </c>
      <c r="C75" s="153" t="s">
        <v>112</v>
      </c>
      <c r="D75" s="153" t="s">
        <v>112</v>
      </c>
      <c r="E75" s="153" t="s">
        <v>112</v>
      </c>
      <c r="F75" s="153" t="s">
        <v>112</v>
      </c>
      <c r="G75" s="153" t="s">
        <v>112</v>
      </c>
      <c r="H75" s="153" t="s">
        <v>112</v>
      </c>
      <c r="I75" s="153" t="s">
        <v>112</v>
      </c>
      <c r="J75" s="153" t="s">
        <v>112</v>
      </c>
      <c r="K75" s="153" t="s">
        <v>112</v>
      </c>
      <c r="L75" s="153" t="s">
        <v>112</v>
      </c>
      <c r="M75" s="153" t="s">
        <v>112</v>
      </c>
      <c r="N75" s="153" t="s">
        <v>112</v>
      </c>
      <c r="O75" s="153" t="s">
        <v>112</v>
      </c>
      <c r="P75" s="153" t="s">
        <v>112</v>
      </c>
      <c r="Q75" s="153" t="s">
        <v>112</v>
      </c>
      <c r="R75" s="153" t="s">
        <v>112</v>
      </c>
      <c r="S75" s="153" t="s">
        <v>112</v>
      </c>
      <c r="T75" s="145"/>
    </row>
    <row r="76" spans="1:20" ht="35" thickBot="1" x14ac:dyDescent="0.25">
      <c r="A76" s="17" t="s">
        <v>486</v>
      </c>
      <c r="B76" s="153" t="s">
        <v>112</v>
      </c>
      <c r="C76" s="153" t="s">
        <v>112</v>
      </c>
      <c r="D76" s="153" t="s">
        <v>112</v>
      </c>
      <c r="E76" s="153" t="s">
        <v>112</v>
      </c>
      <c r="F76" s="153" t="s">
        <v>112</v>
      </c>
      <c r="G76" s="153" t="s">
        <v>112</v>
      </c>
      <c r="H76" s="153" t="s">
        <v>112</v>
      </c>
      <c r="I76" s="153" t="s">
        <v>112</v>
      </c>
      <c r="J76" s="153" t="s">
        <v>112</v>
      </c>
      <c r="K76" s="153" t="s">
        <v>112</v>
      </c>
      <c r="L76" s="153" t="s">
        <v>112</v>
      </c>
      <c r="M76" s="153" t="s">
        <v>112</v>
      </c>
      <c r="N76" s="153" t="s">
        <v>112</v>
      </c>
      <c r="O76" s="153" t="s">
        <v>112</v>
      </c>
      <c r="P76" s="153" t="s">
        <v>112</v>
      </c>
      <c r="Q76" s="153" t="s">
        <v>112</v>
      </c>
      <c r="R76" s="153" t="s">
        <v>112</v>
      </c>
      <c r="S76" s="153" t="s">
        <v>112</v>
      </c>
      <c r="T76" s="145"/>
    </row>
    <row r="77" spans="1:20" ht="35" customHeight="1" thickBot="1" x14ac:dyDescent="0.25">
      <c r="A77" s="17" t="s">
        <v>487</v>
      </c>
      <c r="B77" s="153" t="s">
        <v>112</v>
      </c>
      <c r="C77" s="153" t="s">
        <v>112</v>
      </c>
      <c r="D77" s="153" t="s">
        <v>112</v>
      </c>
      <c r="E77" s="153" t="s">
        <v>112</v>
      </c>
      <c r="F77" s="153" t="s">
        <v>112</v>
      </c>
      <c r="G77" s="153" t="s">
        <v>112</v>
      </c>
      <c r="H77" s="153" t="s">
        <v>112</v>
      </c>
      <c r="I77" s="153" t="s">
        <v>112</v>
      </c>
      <c r="J77" s="153" t="s">
        <v>112</v>
      </c>
      <c r="K77" s="153" t="s">
        <v>112</v>
      </c>
      <c r="L77" s="153" t="s">
        <v>112</v>
      </c>
      <c r="M77" s="153" t="s">
        <v>112</v>
      </c>
      <c r="N77" s="153" t="s">
        <v>112</v>
      </c>
      <c r="O77" s="153" t="s">
        <v>112</v>
      </c>
      <c r="P77" s="153" t="s">
        <v>112</v>
      </c>
      <c r="Q77" s="153" t="s">
        <v>112</v>
      </c>
      <c r="R77" s="153" t="s">
        <v>112</v>
      </c>
      <c r="S77" s="153" t="s">
        <v>112</v>
      </c>
      <c r="T77" s="145"/>
    </row>
    <row r="78" spans="1:20" ht="16" customHeight="1" thickBot="1" x14ac:dyDescent="0.25">
      <c r="A78" s="211"/>
      <c r="B78" s="210"/>
      <c r="C78" s="210"/>
      <c r="D78" s="210"/>
      <c r="E78" s="210"/>
      <c r="F78" s="210"/>
      <c r="G78" s="210"/>
      <c r="H78" s="210"/>
      <c r="I78" s="210"/>
      <c r="J78" s="210"/>
      <c r="K78" s="210"/>
      <c r="L78" s="210"/>
      <c r="M78" s="210"/>
      <c r="N78" s="210"/>
      <c r="O78" s="210"/>
      <c r="P78" s="210"/>
      <c r="Q78" s="210"/>
      <c r="R78" s="210"/>
      <c r="S78" s="210"/>
      <c r="T78" s="210"/>
    </row>
    <row r="79" spans="1:20" ht="16" customHeight="1" thickBot="1" x14ac:dyDescent="0.25">
      <c r="A79" s="228" t="s">
        <v>636</v>
      </c>
      <c r="B79" s="228"/>
      <c r="C79" s="228"/>
      <c r="D79" s="228"/>
      <c r="E79" s="228"/>
      <c r="F79" s="228"/>
      <c r="G79" s="228"/>
      <c r="H79" s="228"/>
      <c r="I79" s="228"/>
      <c r="J79" s="210"/>
      <c r="K79" s="210"/>
      <c r="L79" s="210"/>
      <c r="M79" s="210"/>
      <c r="N79" s="210"/>
      <c r="O79" s="210"/>
      <c r="P79" s="210"/>
      <c r="Q79" s="210"/>
      <c r="R79" s="210"/>
      <c r="S79" s="210"/>
      <c r="T79" s="210"/>
    </row>
    <row r="80" spans="1:20" ht="16" customHeight="1" thickBot="1" x14ac:dyDescent="0.25">
      <c r="A80" s="58"/>
      <c r="B80" s="153" t="s">
        <v>112</v>
      </c>
      <c r="C80" s="153" t="s">
        <v>112</v>
      </c>
      <c r="D80" s="153" t="s">
        <v>112</v>
      </c>
      <c r="E80" s="153" t="s">
        <v>112</v>
      </c>
      <c r="F80" s="153" t="s">
        <v>112</v>
      </c>
      <c r="G80" s="153" t="s">
        <v>112</v>
      </c>
      <c r="H80" s="153" t="s">
        <v>112</v>
      </c>
      <c r="I80" s="153" t="s">
        <v>112</v>
      </c>
      <c r="J80" s="153" t="s">
        <v>112</v>
      </c>
      <c r="K80" s="153" t="s">
        <v>112</v>
      </c>
      <c r="L80" s="153" t="s">
        <v>112</v>
      </c>
      <c r="M80" s="153" t="s">
        <v>112</v>
      </c>
      <c r="N80" s="153" t="s">
        <v>112</v>
      </c>
      <c r="O80" s="153" t="s">
        <v>112</v>
      </c>
      <c r="P80" s="153" t="s">
        <v>112</v>
      </c>
      <c r="Q80" s="153" t="s">
        <v>112</v>
      </c>
      <c r="R80" s="153" t="s">
        <v>112</v>
      </c>
      <c r="S80" s="153" t="s">
        <v>112</v>
      </c>
      <c r="T80" s="145"/>
    </row>
    <row r="81" spans="1:31" ht="16" customHeight="1" thickBot="1" x14ac:dyDescent="0.25">
      <c r="A81" s="58"/>
      <c r="B81" s="153" t="s">
        <v>112</v>
      </c>
      <c r="C81" s="153" t="s">
        <v>112</v>
      </c>
      <c r="D81" s="153" t="s">
        <v>112</v>
      </c>
      <c r="E81" s="153" t="s">
        <v>112</v>
      </c>
      <c r="F81" s="153" t="s">
        <v>112</v>
      </c>
      <c r="G81" s="153" t="s">
        <v>112</v>
      </c>
      <c r="H81" s="153" t="s">
        <v>112</v>
      </c>
      <c r="I81" s="153" t="s">
        <v>112</v>
      </c>
      <c r="J81" s="153" t="s">
        <v>112</v>
      </c>
      <c r="K81" s="153" t="s">
        <v>112</v>
      </c>
      <c r="L81" s="153" t="s">
        <v>112</v>
      </c>
      <c r="M81" s="153" t="s">
        <v>112</v>
      </c>
      <c r="N81" s="153" t="s">
        <v>112</v>
      </c>
      <c r="O81" s="153" t="s">
        <v>112</v>
      </c>
      <c r="P81" s="153" t="s">
        <v>112</v>
      </c>
      <c r="Q81" s="153" t="s">
        <v>112</v>
      </c>
      <c r="R81" s="153" t="s">
        <v>112</v>
      </c>
      <c r="S81" s="153" t="s">
        <v>112</v>
      </c>
      <c r="T81" s="145"/>
    </row>
    <row r="82" spans="1:31" ht="16" customHeight="1" thickBot="1" x14ac:dyDescent="0.25">
      <c r="A82" s="58"/>
      <c r="B82" s="153" t="s">
        <v>112</v>
      </c>
      <c r="C82" s="153" t="s">
        <v>112</v>
      </c>
      <c r="D82" s="153" t="s">
        <v>112</v>
      </c>
      <c r="E82" s="153" t="s">
        <v>112</v>
      </c>
      <c r="F82" s="153" t="s">
        <v>112</v>
      </c>
      <c r="G82" s="153" t="s">
        <v>112</v>
      </c>
      <c r="H82" s="153" t="s">
        <v>112</v>
      </c>
      <c r="I82" s="153" t="s">
        <v>112</v>
      </c>
      <c r="J82" s="153" t="s">
        <v>112</v>
      </c>
      <c r="K82" s="153" t="s">
        <v>112</v>
      </c>
      <c r="L82" s="153" t="s">
        <v>112</v>
      </c>
      <c r="M82" s="153" t="s">
        <v>112</v>
      </c>
      <c r="N82" s="153" t="s">
        <v>112</v>
      </c>
      <c r="O82" s="153" t="s">
        <v>112</v>
      </c>
      <c r="P82" s="153" t="s">
        <v>112</v>
      </c>
      <c r="Q82" s="153" t="s">
        <v>112</v>
      </c>
      <c r="R82" s="153" t="s">
        <v>112</v>
      </c>
      <c r="S82" s="153" t="s">
        <v>112</v>
      </c>
      <c r="T82" s="145"/>
    </row>
    <row r="83" spans="1:31" ht="35" customHeight="1" thickBot="1" x14ac:dyDescent="0.25">
      <c r="A83" s="158" t="s">
        <v>539</v>
      </c>
      <c r="B83" s="153"/>
      <c r="C83" s="153"/>
      <c r="D83" s="153"/>
      <c r="E83" s="153"/>
      <c r="F83" s="153"/>
      <c r="G83" s="153"/>
      <c r="H83" s="153"/>
      <c r="I83" s="153"/>
      <c r="J83" s="153"/>
      <c r="K83" s="153"/>
      <c r="L83" s="153"/>
      <c r="M83" s="153"/>
      <c r="N83" s="153"/>
      <c r="O83" s="153"/>
      <c r="P83" s="153"/>
      <c r="Q83" s="153"/>
      <c r="R83" s="153"/>
      <c r="S83" s="153"/>
      <c r="T83" s="145"/>
    </row>
    <row r="84" spans="1:31" ht="16" customHeight="1" thickBot="1" x14ac:dyDescent="0.25">
      <c r="A84" s="211"/>
      <c r="B84" s="210"/>
      <c r="C84" s="210"/>
      <c r="D84" s="210"/>
      <c r="E84" s="210"/>
      <c r="F84" s="210"/>
      <c r="G84" s="210"/>
      <c r="H84" s="210"/>
      <c r="I84" s="210"/>
      <c r="J84" s="210"/>
      <c r="K84" s="210"/>
      <c r="L84" s="210"/>
      <c r="M84" s="210"/>
      <c r="N84" s="210"/>
      <c r="O84" s="210"/>
      <c r="P84" s="210"/>
      <c r="Q84" s="210"/>
      <c r="R84" s="210"/>
      <c r="S84" s="210"/>
      <c r="T84" s="210"/>
    </row>
    <row r="85" spans="1:31" ht="16" customHeight="1" thickBot="1" x14ac:dyDescent="0.25">
      <c r="A85" s="229"/>
      <c r="B85" s="230"/>
      <c r="C85" s="230"/>
      <c r="D85" s="230"/>
      <c r="E85" s="230"/>
      <c r="F85" s="230"/>
      <c r="G85" s="230"/>
      <c r="H85" s="230"/>
      <c r="I85" s="230"/>
      <c r="J85" s="230"/>
      <c r="K85" s="230"/>
      <c r="L85" s="230"/>
      <c r="M85" s="230"/>
      <c r="N85" s="230"/>
      <c r="O85" s="230"/>
      <c r="P85" s="230"/>
      <c r="Q85" s="230"/>
      <c r="R85" s="230"/>
      <c r="S85" s="230"/>
      <c r="T85" s="230"/>
    </row>
    <row r="86" spans="1:31" ht="16" customHeight="1" thickBot="1" x14ac:dyDescent="0.25">
      <c r="A86" s="146" t="s">
        <v>106</v>
      </c>
      <c r="B86" s="154">
        <f t="shared" ref="B86:S86" si="1">B22</f>
        <v>46235</v>
      </c>
      <c r="C86" s="154">
        <f t="shared" si="1"/>
        <v>46266</v>
      </c>
      <c r="D86" s="154">
        <f t="shared" si="1"/>
        <v>46296</v>
      </c>
      <c r="E86" s="154">
        <f t="shared" si="1"/>
        <v>46327</v>
      </c>
      <c r="F86" s="154">
        <f t="shared" si="1"/>
        <v>46357</v>
      </c>
      <c r="G86" s="154">
        <f t="shared" si="1"/>
        <v>46388</v>
      </c>
      <c r="H86" s="154">
        <f t="shared" si="1"/>
        <v>46419</v>
      </c>
      <c r="I86" s="154">
        <f t="shared" si="1"/>
        <v>46447</v>
      </c>
      <c r="J86" s="154">
        <f t="shared" si="1"/>
        <v>46478</v>
      </c>
      <c r="K86" s="154">
        <f t="shared" si="1"/>
        <v>46508</v>
      </c>
      <c r="L86" s="154">
        <f t="shared" si="1"/>
        <v>46539</v>
      </c>
      <c r="M86" s="154">
        <f t="shared" si="1"/>
        <v>46569</v>
      </c>
      <c r="N86" s="154">
        <f t="shared" si="1"/>
        <v>46600</v>
      </c>
      <c r="O86" s="154">
        <f t="shared" si="1"/>
        <v>46631</v>
      </c>
      <c r="P86" s="154">
        <f t="shared" si="1"/>
        <v>46661</v>
      </c>
      <c r="Q86" s="154">
        <f t="shared" si="1"/>
        <v>46692</v>
      </c>
      <c r="R86" s="154">
        <f t="shared" si="1"/>
        <v>46722</v>
      </c>
      <c r="S86" s="154">
        <f t="shared" si="1"/>
        <v>46753</v>
      </c>
      <c r="T86" s="179" t="s">
        <v>168</v>
      </c>
    </row>
    <row r="87" spans="1:31" ht="16" customHeight="1" thickBot="1" x14ac:dyDescent="0.25">
      <c r="A87" s="17" t="s">
        <v>113</v>
      </c>
      <c r="B87" s="17">
        <f t="shared" ref="B87:S87" si="2">COUNTIF(B$27:B$83,NYS)</f>
        <v>47</v>
      </c>
      <c r="C87" s="17">
        <f t="shared" si="2"/>
        <v>47</v>
      </c>
      <c r="D87" s="17">
        <f t="shared" si="2"/>
        <v>47</v>
      </c>
      <c r="E87" s="17">
        <f t="shared" si="2"/>
        <v>47</v>
      </c>
      <c r="F87" s="17">
        <f t="shared" si="2"/>
        <v>47</v>
      </c>
      <c r="G87" s="17">
        <f t="shared" si="2"/>
        <v>47</v>
      </c>
      <c r="H87" s="17">
        <f t="shared" si="2"/>
        <v>47</v>
      </c>
      <c r="I87" s="17">
        <f t="shared" si="2"/>
        <v>47</v>
      </c>
      <c r="J87" s="17">
        <f t="shared" si="2"/>
        <v>47</v>
      </c>
      <c r="K87" s="17">
        <f t="shared" si="2"/>
        <v>47</v>
      </c>
      <c r="L87" s="17">
        <f t="shared" si="2"/>
        <v>47</v>
      </c>
      <c r="M87" s="17">
        <f t="shared" si="2"/>
        <v>47</v>
      </c>
      <c r="N87" s="17">
        <f t="shared" si="2"/>
        <v>47</v>
      </c>
      <c r="O87" s="17">
        <f t="shared" si="2"/>
        <v>47</v>
      </c>
      <c r="P87" s="17">
        <f t="shared" si="2"/>
        <v>47</v>
      </c>
      <c r="Q87" s="17">
        <f t="shared" si="2"/>
        <v>47</v>
      </c>
      <c r="R87" s="17">
        <f t="shared" si="2"/>
        <v>47</v>
      </c>
      <c r="S87" s="17">
        <f t="shared" si="2"/>
        <v>47</v>
      </c>
      <c r="T87" s="145"/>
    </row>
    <row r="88" spans="1:31" ht="16" customHeight="1" thickBot="1" x14ac:dyDescent="0.25">
      <c r="A88" s="17" t="s">
        <v>103</v>
      </c>
      <c r="B88" s="17">
        <f t="shared" ref="B88:S88" si="3">COUNTIF(B$27:B$83,IP)</f>
        <v>0</v>
      </c>
      <c r="C88" s="17">
        <f t="shared" si="3"/>
        <v>0</v>
      </c>
      <c r="D88" s="17">
        <f t="shared" si="3"/>
        <v>0</v>
      </c>
      <c r="E88" s="17">
        <f t="shared" si="3"/>
        <v>0</v>
      </c>
      <c r="F88" s="17">
        <f t="shared" si="3"/>
        <v>0</v>
      </c>
      <c r="G88" s="17">
        <f t="shared" si="3"/>
        <v>0</v>
      </c>
      <c r="H88" s="17">
        <f t="shared" si="3"/>
        <v>0</v>
      </c>
      <c r="I88" s="17">
        <f t="shared" si="3"/>
        <v>0</v>
      </c>
      <c r="J88" s="17">
        <f t="shared" si="3"/>
        <v>0</v>
      </c>
      <c r="K88" s="17">
        <f t="shared" si="3"/>
        <v>0</v>
      </c>
      <c r="L88" s="17">
        <f t="shared" si="3"/>
        <v>0</v>
      </c>
      <c r="M88" s="17">
        <f t="shared" si="3"/>
        <v>0</v>
      </c>
      <c r="N88" s="17">
        <f t="shared" si="3"/>
        <v>0</v>
      </c>
      <c r="O88" s="17">
        <f t="shared" si="3"/>
        <v>0</v>
      </c>
      <c r="P88" s="17">
        <f t="shared" si="3"/>
        <v>0</v>
      </c>
      <c r="Q88" s="17">
        <f t="shared" si="3"/>
        <v>0</v>
      </c>
      <c r="R88" s="17">
        <f t="shared" si="3"/>
        <v>0</v>
      </c>
      <c r="S88" s="17">
        <f t="shared" si="3"/>
        <v>0</v>
      </c>
      <c r="T88" s="145"/>
    </row>
    <row r="89" spans="1:31" ht="16" customHeight="1" thickBot="1" x14ac:dyDescent="0.25">
      <c r="A89" s="17" t="s">
        <v>104</v>
      </c>
      <c r="B89" s="17">
        <f t="shared" ref="B89:S89" si="4">COUNTIF(B$27:B$83,CO)</f>
        <v>0</v>
      </c>
      <c r="C89" s="17">
        <f t="shared" si="4"/>
        <v>0</v>
      </c>
      <c r="D89" s="17">
        <f t="shared" si="4"/>
        <v>0</v>
      </c>
      <c r="E89" s="17">
        <f t="shared" si="4"/>
        <v>0</v>
      </c>
      <c r="F89" s="17">
        <f t="shared" si="4"/>
        <v>0</v>
      </c>
      <c r="G89" s="17">
        <f t="shared" si="4"/>
        <v>0</v>
      </c>
      <c r="H89" s="17">
        <f t="shared" si="4"/>
        <v>0</v>
      </c>
      <c r="I89" s="17">
        <f t="shared" si="4"/>
        <v>0</v>
      </c>
      <c r="J89" s="17">
        <f t="shared" si="4"/>
        <v>0</v>
      </c>
      <c r="K89" s="17">
        <f t="shared" si="4"/>
        <v>0</v>
      </c>
      <c r="L89" s="17">
        <f t="shared" si="4"/>
        <v>0</v>
      </c>
      <c r="M89" s="17">
        <f t="shared" si="4"/>
        <v>0</v>
      </c>
      <c r="N89" s="17">
        <f t="shared" si="4"/>
        <v>0</v>
      </c>
      <c r="O89" s="17">
        <f t="shared" si="4"/>
        <v>0</v>
      </c>
      <c r="P89" s="17">
        <f t="shared" si="4"/>
        <v>0</v>
      </c>
      <c r="Q89" s="17">
        <f t="shared" si="4"/>
        <v>0</v>
      </c>
      <c r="R89" s="17">
        <f t="shared" si="4"/>
        <v>0</v>
      </c>
      <c r="S89" s="17">
        <f t="shared" si="4"/>
        <v>0</v>
      </c>
      <c r="T89" s="145"/>
    </row>
    <row r="90" spans="1:31" ht="16" customHeight="1" thickBot="1" x14ac:dyDescent="0.25">
      <c r="A90" s="17" t="s">
        <v>145</v>
      </c>
      <c r="B90" s="17">
        <f t="shared" ref="B90:S90" si="5">COUNTIF(B$27:B$83,INT)</f>
        <v>0</v>
      </c>
      <c r="C90" s="17">
        <f t="shared" si="5"/>
        <v>0</v>
      </c>
      <c r="D90" s="17">
        <f t="shared" si="5"/>
        <v>0</v>
      </c>
      <c r="E90" s="17">
        <f t="shared" si="5"/>
        <v>0</v>
      </c>
      <c r="F90" s="17">
        <f t="shared" si="5"/>
        <v>0</v>
      </c>
      <c r="G90" s="17">
        <f t="shared" si="5"/>
        <v>0</v>
      </c>
      <c r="H90" s="17">
        <f t="shared" si="5"/>
        <v>0</v>
      </c>
      <c r="I90" s="17">
        <f t="shared" si="5"/>
        <v>0</v>
      </c>
      <c r="J90" s="17">
        <f t="shared" si="5"/>
        <v>0</v>
      </c>
      <c r="K90" s="17">
        <f t="shared" si="5"/>
        <v>0</v>
      </c>
      <c r="L90" s="17">
        <f t="shared" si="5"/>
        <v>0</v>
      </c>
      <c r="M90" s="17">
        <f t="shared" si="5"/>
        <v>0</v>
      </c>
      <c r="N90" s="17">
        <f t="shared" si="5"/>
        <v>0</v>
      </c>
      <c r="O90" s="17">
        <f t="shared" si="5"/>
        <v>0</v>
      </c>
      <c r="P90" s="17">
        <f t="shared" si="5"/>
        <v>0</v>
      </c>
      <c r="Q90" s="17">
        <f t="shared" si="5"/>
        <v>0</v>
      </c>
      <c r="R90" s="17">
        <f t="shared" si="5"/>
        <v>0</v>
      </c>
      <c r="S90" s="17">
        <f t="shared" si="5"/>
        <v>0</v>
      </c>
      <c r="T90" s="145"/>
    </row>
    <row r="91" spans="1:31" ht="16" customHeight="1" thickBot="1" x14ac:dyDescent="0.25">
      <c r="A91" s="17" t="s">
        <v>8</v>
      </c>
      <c r="B91" s="17">
        <f t="shared" ref="B91:S91" si="6">COUNTIF(B$27:B$83,NA)</f>
        <v>0</v>
      </c>
      <c r="C91" s="17">
        <f t="shared" si="6"/>
        <v>0</v>
      </c>
      <c r="D91" s="17">
        <f t="shared" si="6"/>
        <v>0</v>
      </c>
      <c r="E91" s="17">
        <f t="shared" si="6"/>
        <v>0</v>
      </c>
      <c r="F91" s="17">
        <f t="shared" si="6"/>
        <v>0</v>
      </c>
      <c r="G91" s="17">
        <f t="shared" si="6"/>
        <v>0</v>
      </c>
      <c r="H91" s="17">
        <f t="shared" si="6"/>
        <v>0</v>
      </c>
      <c r="I91" s="17">
        <f t="shared" si="6"/>
        <v>0</v>
      </c>
      <c r="J91" s="17">
        <f t="shared" si="6"/>
        <v>0</v>
      </c>
      <c r="K91" s="17">
        <f t="shared" si="6"/>
        <v>0</v>
      </c>
      <c r="L91" s="17">
        <f t="shared" si="6"/>
        <v>0</v>
      </c>
      <c r="M91" s="17">
        <f t="shared" si="6"/>
        <v>0</v>
      </c>
      <c r="N91" s="17">
        <f t="shared" si="6"/>
        <v>0</v>
      </c>
      <c r="O91" s="17">
        <f t="shared" si="6"/>
        <v>0</v>
      </c>
      <c r="P91" s="17">
        <f t="shared" si="6"/>
        <v>0</v>
      </c>
      <c r="Q91" s="17">
        <f t="shared" si="6"/>
        <v>0</v>
      </c>
      <c r="R91" s="17">
        <f t="shared" si="6"/>
        <v>0</v>
      </c>
      <c r="S91" s="17">
        <f t="shared" si="6"/>
        <v>0</v>
      </c>
      <c r="T91" s="145"/>
    </row>
    <row r="92" spans="1:31" ht="16" customHeight="1" thickBot="1" x14ac:dyDescent="0.25">
      <c r="A92" s="156" t="s">
        <v>105</v>
      </c>
      <c r="B92" s="156">
        <f>SUM(B87:B91)</f>
        <v>47</v>
      </c>
      <c r="C92" s="156">
        <f t="shared" ref="C92:Q92" si="7">SUM(C87:C91)</f>
        <v>47</v>
      </c>
      <c r="D92" s="156">
        <f t="shared" si="7"/>
        <v>47</v>
      </c>
      <c r="E92" s="156">
        <f t="shared" si="7"/>
        <v>47</v>
      </c>
      <c r="F92" s="156">
        <f t="shared" si="7"/>
        <v>47</v>
      </c>
      <c r="G92" s="156">
        <f t="shared" si="7"/>
        <v>47</v>
      </c>
      <c r="H92" s="156">
        <f t="shared" si="7"/>
        <v>47</v>
      </c>
      <c r="I92" s="156">
        <f t="shared" si="7"/>
        <v>47</v>
      </c>
      <c r="J92" s="156">
        <f t="shared" ref="J92:K92" si="8">SUM(J87:J91)</f>
        <v>47</v>
      </c>
      <c r="K92" s="156">
        <f t="shared" si="8"/>
        <v>47</v>
      </c>
      <c r="L92" s="156">
        <f t="shared" si="7"/>
        <v>47</v>
      </c>
      <c r="M92" s="156">
        <f t="shared" si="7"/>
        <v>47</v>
      </c>
      <c r="N92" s="156">
        <f t="shared" ref="N92:O92" si="9">SUM(N87:N91)</f>
        <v>47</v>
      </c>
      <c r="O92" s="156">
        <f t="shared" si="9"/>
        <v>47</v>
      </c>
      <c r="P92" s="156">
        <f t="shared" si="7"/>
        <v>47</v>
      </c>
      <c r="Q92" s="156">
        <f t="shared" si="7"/>
        <v>47</v>
      </c>
      <c r="R92" s="156">
        <f t="shared" ref="R92:S92" si="10">SUM(R87:R91)</f>
        <v>47</v>
      </c>
      <c r="S92" s="156">
        <f t="shared" si="10"/>
        <v>47</v>
      </c>
      <c r="T92" s="145"/>
    </row>
    <row r="93" spans="1:31" ht="16" customHeight="1" thickBot="1" x14ac:dyDescent="0.25">
      <c r="A93" s="156" t="s">
        <v>111</v>
      </c>
      <c r="B93" s="157">
        <f>B89/B92</f>
        <v>0</v>
      </c>
      <c r="C93" s="157">
        <f t="shared" ref="C93:Q93" si="11">C89/C92</f>
        <v>0</v>
      </c>
      <c r="D93" s="157">
        <f t="shared" si="11"/>
        <v>0</v>
      </c>
      <c r="E93" s="157">
        <f t="shared" si="11"/>
        <v>0</v>
      </c>
      <c r="F93" s="157">
        <f t="shared" si="11"/>
        <v>0</v>
      </c>
      <c r="G93" s="157">
        <f t="shared" si="11"/>
        <v>0</v>
      </c>
      <c r="H93" s="157">
        <f t="shared" si="11"/>
        <v>0</v>
      </c>
      <c r="I93" s="157">
        <f t="shared" si="11"/>
        <v>0</v>
      </c>
      <c r="J93" s="157">
        <f t="shared" ref="J93:K93" si="12">J89/J92</f>
        <v>0</v>
      </c>
      <c r="K93" s="157">
        <f t="shared" si="12"/>
        <v>0</v>
      </c>
      <c r="L93" s="157">
        <f t="shared" si="11"/>
        <v>0</v>
      </c>
      <c r="M93" s="157">
        <f t="shared" si="11"/>
        <v>0</v>
      </c>
      <c r="N93" s="157">
        <f t="shared" ref="N93:O93" si="13">N89/N92</f>
        <v>0</v>
      </c>
      <c r="O93" s="157">
        <f t="shared" si="13"/>
        <v>0</v>
      </c>
      <c r="P93" s="157">
        <f t="shared" si="11"/>
        <v>0</v>
      </c>
      <c r="Q93" s="157">
        <f t="shared" si="11"/>
        <v>0</v>
      </c>
      <c r="R93" s="157">
        <f t="shared" ref="R93:S93" si="14">R89/R92</f>
        <v>0</v>
      </c>
      <c r="S93" s="157">
        <f t="shared" si="14"/>
        <v>0</v>
      </c>
      <c r="T93" s="145"/>
    </row>
    <row r="94" spans="1:31" ht="16" customHeight="1" x14ac:dyDescent="0.2">
      <c r="A94" s="29" t="s">
        <v>115</v>
      </c>
      <c r="B94" s="233"/>
      <c r="C94" s="233"/>
      <c r="D94" s="233"/>
      <c r="E94" s="233"/>
      <c r="F94" s="233"/>
      <c r="G94" s="233"/>
      <c r="H94" s="233"/>
      <c r="I94" s="233"/>
      <c r="J94" s="233"/>
      <c r="K94" s="233"/>
      <c r="L94" s="233"/>
      <c r="M94" s="233"/>
      <c r="N94" s="233"/>
      <c r="O94" s="233"/>
      <c r="P94" s="233"/>
      <c r="Q94" s="233"/>
      <c r="R94" s="233"/>
      <c r="S94" s="233"/>
      <c r="T94" s="233"/>
    </row>
    <row r="95" spans="1:31" ht="16" customHeight="1" thickBot="1" x14ac:dyDescent="0.25">
      <c r="A95" s="231"/>
      <c r="B95" s="231"/>
      <c r="C95" s="231"/>
      <c r="D95" s="231"/>
      <c r="E95" s="231"/>
      <c r="F95" s="231"/>
      <c r="G95" s="231"/>
      <c r="H95" s="231"/>
      <c r="I95" s="231"/>
      <c r="J95" s="231"/>
      <c r="K95" s="231"/>
      <c r="L95" s="231"/>
      <c r="M95" s="231"/>
      <c r="N95" s="231"/>
      <c r="O95" s="231"/>
      <c r="P95" s="231"/>
      <c r="Q95" s="231"/>
      <c r="R95" s="231"/>
      <c r="S95" s="231"/>
      <c r="T95" s="231"/>
    </row>
    <row r="96" spans="1:31" ht="16" customHeight="1" thickBot="1" x14ac:dyDescent="0.25">
      <c r="A96" s="228" t="s">
        <v>167</v>
      </c>
      <c r="B96" s="228"/>
      <c r="C96" s="228"/>
      <c r="D96" s="228"/>
      <c r="E96" s="228"/>
      <c r="F96" s="228"/>
      <c r="G96" s="228"/>
      <c r="H96" s="228"/>
      <c r="I96" s="228"/>
      <c r="J96" s="210"/>
      <c r="K96" s="210"/>
      <c r="L96" s="210"/>
      <c r="M96" s="210"/>
      <c r="N96" s="210"/>
      <c r="O96" s="210"/>
      <c r="P96" s="210"/>
      <c r="Q96" s="210"/>
      <c r="R96" s="210"/>
      <c r="S96" s="210"/>
      <c r="T96" s="210"/>
      <c r="AD96" s="62"/>
      <c r="AE96" s="11"/>
    </row>
    <row r="97" spans="1:31" ht="16" customHeight="1" thickBot="1" x14ac:dyDescent="0.25">
      <c r="A97" s="234" t="s">
        <v>488</v>
      </c>
      <c r="B97" s="235"/>
      <c r="C97" s="235"/>
      <c r="D97" s="235"/>
      <c r="E97" s="235"/>
      <c r="F97" s="235"/>
      <c r="G97" s="235"/>
      <c r="H97" s="235"/>
      <c r="I97" s="235"/>
      <c r="J97" s="235"/>
      <c r="K97" s="235"/>
      <c r="L97" s="235"/>
      <c r="M97" s="235"/>
      <c r="N97" s="235"/>
      <c r="O97" s="235"/>
      <c r="P97" s="235"/>
      <c r="Q97" s="235"/>
      <c r="R97" s="235"/>
      <c r="S97" s="236"/>
      <c r="T97" s="145"/>
      <c r="U97" s="57"/>
      <c r="V97" s="57"/>
      <c r="W97" s="57"/>
      <c r="X97" s="57"/>
      <c r="Y97" s="57"/>
      <c r="Z97" s="57"/>
      <c r="AA97" s="57"/>
      <c r="AB97" s="57"/>
      <c r="AC97" s="57"/>
      <c r="AD97" s="62"/>
      <c r="AE97" s="11"/>
    </row>
    <row r="98" spans="1:31" ht="16" customHeight="1" thickBot="1" x14ac:dyDescent="0.25">
      <c r="A98" s="234" t="s">
        <v>489</v>
      </c>
      <c r="B98" s="235"/>
      <c r="C98" s="235"/>
      <c r="D98" s="235"/>
      <c r="E98" s="235"/>
      <c r="F98" s="235"/>
      <c r="G98" s="235"/>
      <c r="H98" s="235"/>
      <c r="I98" s="235"/>
      <c r="J98" s="235"/>
      <c r="K98" s="235"/>
      <c r="L98" s="235"/>
      <c r="M98" s="235"/>
      <c r="N98" s="235"/>
      <c r="O98" s="235"/>
      <c r="P98" s="235"/>
      <c r="Q98" s="235"/>
      <c r="R98" s="235"/>
      <c r="S98" s="236"/>
      <c r="T98" s="145"/>
      <c r="U98" s="57"/>
      <c r="V98" s="57"/>
      <c r="W98" s="57"/>
      <c r="X98" s="57"/>
      <c r="Y98" s="57"/>
      <c r="Z98" s="57"/>
      <c r="AA98" s="57"/>
      <c r="AB98" s="57"/>
      <c r="AC98" s="57"/>
      <c r="AD98" s="62"/>
      <c r="AE98" s="11"/>
    </row>
    <row r="99" spans="1:31" ht="16" customHeight="1" thickBot="1" x14ac:dyDescent="0.25">
      <c r="A99" s="234" t="s">
        <v>490</v>
      </c>
      <c r="B99" s="235"/>
      <c r="C99" s="235"/>
      <c r="D99" s="235"/>
      <c r="E99" s="235"/>
      <c r="F99" s="235"/>
      <c r="G99" s="235"/>
      <c r="H99" s="235"/>
      <c r="I99" s="235"/>
      <c r="J99" s="235"/>
      <c r="K99" s="235"/>
      <c r="L99" s="235"/>
      <c r="M99" s="235"/>
      <c r="N99" s="235"/>
      <c r="O99" s="235"/>
      <c r="P99" s="235"/>
      <c r="Q99" s="235"/>
      <c r="R99" s="235"/>
      <c r="S99" s="236"/>
      <c r="T99" s="145"/>
      <c r="U99" s="57"/>
      <c r="V99" s="57"/>
      <c r="W99" s="57"/>
      <c r="X99" s="57"/>
      <c r="Y99" s="57"/>
      <c r="Z99" s="57"/>
      <c r="AA99" s="57"/>
      <c r="AB99" s="57"/>
      <c r="AC99" s="57"/>
      <c r="AD99" s="62"/>
      <c r="AE99" s="11"/>
    </row>
    <row r="100" spans="1:31" ht="16" customHeight="1" thickBot="1" x14ac:dyDescent="0.25">
      <c r="A100" s="234" t="s">
        <v>491</v>
      </c>
      <c r="B100" s="235"/>
      <c r="C100" s="235"/>
      <c r="D100" s="235"/>
      <c r="E100" s="235"/>
      <c r="F100" s="235"/>
      <c r="G100" s="235"/>
      <c r="H100" s="235"/>
      <c r="I100" s="235"/>
      <c r="J100" s="235"/>
      <c r="K100" s="235"/>
      <c r="L100" s="235"/>
      <c r="M100" s="235"/>
      <c r="N100" s="235"/>
      <c r="O100" s="235"/>
      <c r="P100" s="235"/>
      <c r="Q100" s="235"/>
      <c r="R100" s="235"/>
      <c r="S100" s="236"/>
      <c r="T100" s="145"/>
      <c r="U100" s="57"/>
      <c r="V100" s="57"/>
      <c r="W100" s="57"/>
      <c r="X100" s="57"/>
      <c r="Y100" s="57"/>
      <c r="Z100" s="57"/>
      <c r="AA100" s="57"/>
      <c r="AB100" s="57"/>
      <c r="AC100" s="57"/>
      <c r="AD100" s="62"/>
      <c r="AE100" s="11"/>
    </row>
    <row r="101" spans="1:31" ht="35" thickBot="1" x14ac:dyDescent="0.25">
      <c r="A101" s="158" t="s">
        <v>539</v>
      </c>
      <c r="B101" s="232"/>
      <c r="C101" s="227"/>
      <c r="D101" s="227"/>
      <c r="E101" s="227"/>
      <c r="F101" s="227"/>
      <c r="G101" s="227"/>
      <c r="H101" s="227"/>
      <c r="I101" s="227"/>
      <c r="J101" s="227"/>
      <c r="K101" s="227"/>
      <c r="L101" s="227"/>
      <c r="M101" s="227"/>
      <c r="N101" s="227"/>
      <c r="O101" s="227"/>
      <c r="P101" s="227"/>
      <c r="Q101" s="227"/>
      <c r="R101" s="227"/>
      <c r="S101" s="227"/>
      <c r="T101" s="145"/>
      <c r="U101" s="57"/>
      <c r="V101" s="57"/>
      <c r="W101" s="57"/>
      <c r="X101" s="57"/>
      <c r="Y101" s="57"/>
      <c r="Z101" s="57"/>
      <c r="AA101" s="57"/>
      <c r="AB101" s="57"/>
      <c r="AC101" s="57"/>
      <c r="AD101" s="62"/>
      <c r="AE101" s="11"/>
    </row>
    <row r="102" spans="1:31" ht="16" customHeight="1" thickBot="1" x14ac:dyDescent="0.25">
      <c r="A102" s="211"/>
      <c r="B102" s="210"/>
      <c r="C102" s="210"/>
      <c r="D102" s="210"/>
      <c r="E102" s="210"/>
      <c r="F102" s="210"/>
      <c r="G102" s="210"/>
      <c r="H102" s="210"/>
      <c r="I102" s="210"/>
      <c r="J102" s="210"/>
      <c r="K102" s="210"/>
      <c r="L102" s="210"/>
      <c r="M102" s="210"/>
      <c r="N102" s="210"/>
      <c r="O102" s="210"/>
      <c r="P102" s="210"/>
      <c r="Q102" s="210"/>
      <c r="R102" s="210"/>
      <c r="S102" s="210"/>
      <c r="T102" s="210"/>
      <c r="U102" s="57"/>
      <c r="V102" s="57"/>
      <c r="W102" s="57"/>
      <c r="X102" s="57"/>
      <c r="Y102" s="57"/>
      <c r="Z102" s="57"/>
      <c r="AA102" s="57"/>
      <c r="AB102" s="57"/>
      <c r="AC102" s="57"/>
      <c r="AD102" s="62"/>
      <c r="AE102" s="11"/>
    </row>
  </sheetData>
  <sheetProtection algorithmName="SHA-512" hashValue="a+1Aa3OBWWASoIuwUPjKvNHfusvzFOJS1QzDdXNwO7X5eamF6yV9ySEycD1SaNJU2AysMH9c4dvfldpTLzuTWg==" saltValue="AGS5cJP4dxThvIKOXDrMKQ==" spinCount="100000" sheet="1" objects="1" scenarios="1" insertRows="0"/>
  <mergeCells count="28">
    <mergeCell ref="A79:T79"/>
    <mergeCell ref="A84:T84"/>
    <mergeCell ref="A96:T96"/>
    <mergeCell ref="A102:T102"/>
    <mergeCell ref="A85:T85"/>
    <mergeCell ref="A95:T95"/>
    <mergeCell ref="B101:S101"/>
    <mergeCell ref="B94:T94"/>
    <mergeCell ref="A100:S100"/>
    <mergeCell ref="A99:S99"/>
    <mergeCell ref="A98:S98"/>
    <mergeCell ref="A97:S97"/>
    <mergeCell ref="A78:T78"/>
    <mergeCell ref="A24:T24"/>
    <mergeCell ref="A25:T25"/>
    <mergeCell ref="A37:T37"/>
    <mergeCell ref="A12:I12"/>
    <mergeCell ref="A13:I13"/>
    <mergeCell ref="A18:I18"/>
    <mergeCell ref="A19:I19"/>
    <mergeCell ref="A20:I20"/>
    <mergeCell ref="B26:S26"/>
    <mergeCell ref="A38:T38"/>
    <mergeCell ref="A54:T54"/>
    <mergeCell ref="A55:T55"/>
    <mergeCell ref="A65:T65"/>
    <mergeCell ref="A66:T66"/>
    <mergeCell ref="B39:S39"/>
  </mergeCells>
  <pageMargins left="0.7" right="0.7" top="0.75" bottom="0.75" header="0.3" footer="0.3"/>
  <pageSetup paperSize="9" orientation="landscape" r:id="rId1"/>
  <extLst>
    <ext xmlns:x14="http://schemas.microsoft.com/office/spreadsheetml/2009/9/main" uri="{78C0D931-6437-407d-A8EE-F0AAD7539E65}">
      <x14:conditionalFormattings>
        <x14:conditionalFormatting xmlns:xm="http://schemas.microsoft.com/office/excel/2006/main">
          <x14:cfRule type="expression" priority="2" id="{A8365256-409F-4AA0-A8BC-255CE6FA1D81}">
            <xm:f>'Start Here'!$C$11=Data!$B$12</xm:f>
            <x14:dxf>
              <fill>
                <patternFill>
                  <bgColor theme="1" tint="0.24994659260841701"/>
                </patternFill>
              </fill>
              <border>
                <vertical/>
                <horizontal/>
              </border>
            </x14:dxf>
          </x14:cfRule>
          <xm:sqref>A3:T18 A19:A20 J19:T20</xm:sqref>
        </x14:conditionalFormatting>
        <x14:conditionalFormatting xmlns:xm="http://schemas.microsoft.com/office/excel/2006/main">
          <x14:cfRule type="expression" priority="1" id="{3F38E77A-E0C4-4C0F-A6E4-334CC1410838}">
            <xm:f>'Start Here'!$C$11=Data!$B$12</xm:f>
            <x14:dxf>
              <fill>
                <patternFill>
                  <bgColor theme="1" tint="0.24994659260841701"/>
                </patternFill>
              </fill>
              <border>
                <vertical/>
                <horizontal/>
              </border>
            </x14:dxf>
          </x14:cfRule>
          <xm:sqref>A21:T23 A24:I26 T26 A27:T36 A37 A38:I38 A39:B39 T39 A40:T53 A54 A55:I55 A56:T64 A65 A66:I66 A67:T77 A78 A79:I79 A80:T83 A84:A85 A86:T93 A94:B94 A95 A96:I96 A97:A100 T97:T101 A101:B101 A102</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37722200-EB7D-4674-B942-31ACB22C31C7}">
          <x14:formula1>
            <xm:f>Data!$B$4:$B$8</xm:f>
          </x14:formula1>
          <xm:sqref>B27:S36 B67:S77 B40:S53 B56:S64 B80:S83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2BEA95-78E7-4C3E-BB91-E47171E4CF1D}">
  <sheetPr>
    <tabColor rgb="FFDA0000"/>
  </sheetPr>
  <dimension ref="A1:U227"/>
  <sheetViews>
    <sheetView zoomScaleNormal="100" workbookViewId="0"/>
  </sheetViews>
  <sheetFormatPr baseColWidth="10" defaultColWidth="8.83203125" defaultRowHeight="16" x14ac:dyDescent="0.2"/>
  <cols>
    <col min="1" max="1" width="48.83203125" customWidth="1"/>
    <col min="20" max="20" width="27.6640625" customWidth="1"/>
    <col min="21" max="21" width="8.6640625" style="11"/>
  </cols>
  <sheetData>
    <row r="1" spans="1:19" ht="20" x14ac:dyDescent="0.2">
      <c r="A1" s="102" t="s">
        <v>18</v>
      </c>
      <c r="I1" s="19" t="str">
        <f>rci_name</f>
        <v xml:space="preserve">Enter your RCS name here </v>
      </c>
      <c r="J1" s="19"/>
      <c r="K1" s="19"/>
      <c r="L1" s="19"/>
      <c r="M1" s="19"/>
      <c r="N1" s="19"/>
      <c r="O1" s="19"/>
      <c r="P1" s="19"/>
      <c r="Q1" s="19"/>
      <c r="R1" s="19"/>
      <c r="S1" s="19"/>
    </row>
    <row r="2" spans="1:19" ht="16" customHeight="1" x14ac:dyDescent="0.2">
      <c r="A2" s="44" t="str">
        <f>IF('Start Here'!C11=Data!B12,Data!C12,Data!$D$21)</f>
        <v>Do not complete for Pathway A</v>
      </c>
    </row>
    <row r="3" spans="1:19" ht="16" customHeight="1" x14ac:dyDescent="0.2">
      <c r="A3" s="44"/>
    </row>
    <row r="4" spans="1:19" ht="16" customHeight="1" x14ac:dyDescent="0.2">
      <c r="A4" s="188" t="s">
        <v>221</v>
      </c>
    </row>
    <row r="5" spans="1:19" x14ac:dyDescent="0.2">
      <c r="A5" s="4"/>
    </row>
    <row r="6" spans="1:19" x14ac:dyDescent="0.2">
      <c r="A6" s="43" t="s">
        <v>492</v>
      </c>
    </row>
    <row r="7" spans="1:19" x14ac:dyDescent="0.2">
      <c r="A7" s="43"/>
    </row>
    <row r="8" spans="1:19" x14ac:dyDescent="0.2">
      <c r="A8" s="45" t="s">
        <v>135</v>
      </c>
    </row>
    <row r="9" spans="1:19" x14ac:dyDescent="0.2">
      <c r="A9" s="56" t="s">
        <v>136</v>
      </c>
    </row>
    <row r="10" spans="1:19" x14ac:dyDescent="0.2">
      <c r="A10" s="5"/>
    </row>
    <row r="11" spans="1:19" x14ac:dyDescent="0.2">
      <c r="A11" s="43" t="s">
        <v>78</v>
      </c>
      <c r="B11" s="76" t="str">
        <f>IF('Start Here'!C12=Data!B24,"",Data!D24)</f>
        <v/>
      </c>
    </row>
    <row r="12" spans="1:19" x14ac:dyDescent="0.2">
      <c r="A12" s="258" t="s">
        <v>669</v>
      </c>
      <c r="B12" s="258"/>
      <c r="C12" s="258"/>
      <c r="D12" s="258"/>
      <c r="E12" s="258"/>
      <c r="F12" s="258"/>
      <c r="G12" s="258"/>
      <c r="H12" s="258"/>
      <c r="I12" s="258"/>
    </row>
    <row r="13" spans="1:19" x14ac:dyDescent="0.2">
      <c r="A13" s="257" t="s">
        <v>644</v>
      </c>
      <c r="B13" s="257"/>
      <c r="C13" s="257"/>
      <c r="D13" s="257"/>
      <c r="E13" s="257"/>
      <c r="F13" s="257"/>
      <c r="G13" s="257"/>
      <c r="H13" s="257"/>
      <c r="I13" s="257"/>
    </row>
    <row r="14" spans="1:19" x14ac:dyDescent="0.2">
      <c r="A14" s="6"/>
    </row>
    <row r="15" spans="1:19" x14ac:dyDescent="0.2">
      <c r="A15" s="257" t="s">
        <v>79</v>
      </c>
      <c r="B15" s="257"/>
      <c r="C15" s="257"/>
      <c r="D15" s="257"/>
      <c r="E15" s="257"/>
      <c r="F15" s="257"/>
      <c r="G15" s="257"/>
      <c r="H15" s="257"/>
      <c r="I15" s="257"/>
    </row>
    <row r="16" spans="1:19" x14ac:dyDescent="0.2">
      <c r="A16" s="259" t="s">
        <v>663</v>
      </c>
      <c r="B16" s="259"/>
      <c r="C16" s="259"/>
      <c r="D16" s="259"/>
      <c r="E16" s="259"/>
      <c r="F16" s="259"/>
      <c r="G16" s="259"/>
      <c r="H16" s="259"/>
      <c r="I16" s="259"/>
    </row>
    <row r="17" spans="1:19" x14ac:dyDescent="0.2">
      <c r="A17" s="259" t="s">
        <v>664</v>
      </c>
      <c r="B17" s="259"/>
      <c r="C17" s="259"/>
      <c r="D17" s="259"/>
      <c r="E17" s="259"/>
      <c r="F17" s="259"/>
      <c r="G17" s="259"/>
      <c r="H17" s="259"/>
      <c r="I17" s="259"/>
    </row>
    <row r="18" spans="1:19" x14ac:dyDescent="0.2">
      <c r="A18" s="259" t="s">
        <v>665</v>
      </c>
      <c r="B18" s="259"/>
      <c r="C18" s="259"/>
      <c r="D18" s="259"/>
      <c r="E18" s="259"/>
      <c r="F18" s="259"/>
      <c r="G18" s="259"/>
      <c r="H18" s="259"/>
      <c r="I18" s="259"/>
    </row>
    <row r="19" spans="1:19" x14ac:dyDescent="0.2">
      <c r="A19" s="6"/>
    </row>
    <row r="20" spans="1:19" x14ac:dyDescent="0.2">
      <c r="A20" s="6" t="s">
        <v>80</v>
      </c>
    </row>
    <row r="21" spans="1:19" x14ac:dyDescent="0.2">
      <c r="A21" s="6"/>
    </row>
    <row r="22" spans="1:19" x14ac:dyDescent="0.2">
      <c r="A22" s="7" t="s">
        <v>19</v>
      </c>
    </row>
    <row r="23" spans="1:19" ht="88" customHeight="1" x14ac:dyDescent="0.2">
      <c r="A23" s="207" t="s">
        <v>670</v>
      </c>
      <c r="B23" s="207"/>
      <c r="C23" s="207"/>
      <c r="D23" s="207"/>
      <c r="E23" s="207"/>
      <c r="F23" s="207"/>
      <c r="G23" s="207"/>
      <c r="H23" s="207"/>
      <c r="I23" s="207"/>
      <c r="J23" s="36"/>
      <c r="K23" s="36"/>
      <c r="L23" s="36"/>
      <c r="M23" s="36"/>
      <c r="N23" s="36"/>
      <c r="O23" s="36"/>
      <c r="P23" s="36"/>
      <c r="Q23" s="36"/>
      <c r="R23" s="36"/>
      <c r="S23" s="36"/>
    </row>
    <row r="24" spans="1:19" ht="16" customHeight="1" x14ac:dyDescent="0.2">
      <c r="A24" s="208" t="s">
        <v>24</v>
      </c>
      <c r="B24" s="208"/>
      <c r="C24" s="208"/>
      <c r="D24" s="208"/>
      <c r="E24" s="208"/>
      <c r="F24" s="208"/>
      <c r="G24" s="208"/>
      <c r="H24" s="208"/>
      <c r="I24" s="208"/>
      <c r="J24" s="8"/>
      <c r="K24" s="8"/>
      <c r="L24" s="8"/>
      <c r="M24" s="8"/>
      <c r="N24" s="8"/>
      <c r="O24" s="8"/>
      <c r="P24" s="8"/>
      <c r="Q24" s="8"/>
      <c r="R24" s="8"/>
      <c r="S24" s="8"/>
    </row>
    <row r="25" spans="1:19" x14ac:dyDescent="0.2">
      <c r="A25" s="42" t="s">
        <v>123</v>
      </c>
    </row>
    <row r="26" spans="1:19" x14ac:dyDescent="0.2">
      <c r="A26" s="42" t="s">
        <v>118</v>
      </c>
    </row>
    <row r="27" spans="1:19" x14ac:dyDescent="0.2">
      <c r="A27" s="42" t="s">
        <v>119</v>
      </c>
    </row>
    <row r="28" spans="1:19" x14ac:dyDescent="0.2">
      <c r="A28" s="42" t="s">
        <v>122</v>
      </c>
    </row>
    <row r="29" spans="1:19" x14ac:dyDescent="0.2">
      <c r="A29" s="208" t="s">
        <v>116</v>
      </c>
      <c r="B29" s="208"/>
      <c r="C29" s="208"/>
      <c r="D29" s="208"/>
      <c r="E29" s="208"/>
      <c r="F29" s="208"/>
      <c r="G29" s="208"/>
      <c r="H29" s="208"/>
      <c r="I29" s="208"/>
      <c r="J29" s="8"/>
      <c r="K29" s="8"/>
      <c r="L29" s="8"/>
      <c r="M29" s="8"/>
      <c r="N29" s="8"/>
      <c r="O29" s="8"/>
      <c r="P29" s="8"/>
      <c r="Q29" s="8"/>
      <c r="R29" s="8"/>
      <c r="S29" s="8"/>
    </row>
    <row r="30" spans="1:19" ht="16" customHeight="1" x14ac:dyDescent="0.2">
      <c r="A30" s="208" t="s">
        <v>653</v>
      </c>
      <c r="B30" s="208"/>
      <c r="C30" s="208"/>
      <c r="D30" s="208"/>
      <c r="E30" s="208"/>
      <c r="F30" s="208"/>
      <c r="G30" s="208"/>
      <c r="H30" s="208"/>
      <c r="I30" s="208"/>
      <c r="J30" s="8"/>
      <c r="K30" s="8"/>
      <c r="L30" s="8"/>
      <c r="M30" s="8"/>
      <c r="N30" s="8"/>
      <c r="O30" s="8"/>
      <c r="P30" s="8"/>
      <c r="Q30" s="8"/>
      <c r="R30" s="8"/>
      <c r="S30" s="8"/>
    </row>
    <row r="31" spans="1:19" ht="35" customHeight="1" x14ac:dyDescent="0.2">
      <c r="A31" s="208" t="s">
        <v>654</v>
      </c>
      <c r="B31" s="208"/>
      <c r="C31" s="208"/>
      <c r="D31" s="208"/>
      <c r="E31" s="208"/>
      <c r="F31" s="208"/>
      <c r="G31" s="208"/>
      <c r="H31" s="208"/>
      <c r="I31" s="208"/>
      <c r="J31" s="8"/>
      <c r="K31" s="8"/>
      <c r="L31" s="8"/>
      <c r="M31" s="8"/>
      <c r="N31" s="8"/>
      <c r="O31" s="8"/>
      <c r="P31" s="8"/>
      <c r="Q31" s="8"/>
      <c r="R31" s="8"/>
      <c r="S31" s="8"/>
    </row>
    <row r="32" spans="1:19" ht="16" customHeight="1" thickBot="1" x14ac:dyDescent="0.25">
      <c r="A32" s="8"/>
      <c r="B32" s="8"/>
      <c r="C32" s="8"/>
      <c r="D32" s="8"/>
      <c r="E32" s="8"/>
      <c r="F32" s="8"/>
      <c r="G32" s="8"/>
      <c r="H32" s="8"/>
      <c r="I32" s="8"/>
      <c r="J32" s="8"/>
      <c r="K32" s="8"/>
      <c r="L32" s="8"/>
      <c r="M32" s="8"/>
      <c r="N32" s="8"/>
      <c r="O32" s="8"/>
      <c r="P32" s="8"/>
      <c r="Q32" s="8"/>
      <c r="R32" s="8"/>
      <c r="S32" s="8"/>
    </row>
    <row r="33" spans="1:20" ht="16" customHeight="1" thickBot="1" x14ac:dyDescent="0.25">
      <c r="A33" s="2"/>
      <c r="B33" s="149">
        <f t="shared" ref="B33:S33" si="0">EDATE(START_DATE,B34)</f>
        <v>46235</v>
      </c>
      <c r="C33" s="149">
        <f t="shared" si="0"/>
        <v>46266</v>
      </c>
      <c r="D33" s="149">
        <f t="shared" si="0"/>
        <v>46296</v>
      </c>
      <c r="E33" s="149">
        <f t="shared" si="0"/>
        <v>46327</v>
      </c>
      <c r="F33" s="149">
        <f t="shared" si="0"/>
        <v>46357</v>
      </c>
      <c r="G33" s="149">
        <f t="shared" si="0"/>
        <v>46388</v>
      </c>
      <c r="H33" s="149">
        <f t="shared" si="0"/>
        <v>46419</v>
      </c>
      <c r="I33" s="149">
        <f t="shared" si="0"/>
        <v>46447</v>
      </c>
      <c r="J33" s="149">
        <f t="shared" si="0"/>
        <v>46478</v>
      </c>
      <c r="K33" s="149">
        <f t="shared" si="0"/>
        <v>46508</v>
      </c>
      <c r="L33" s="149">
        <f t="shared" si="0"/>
        <v>46539</v>
      </c>
      <c r="M33" s="149">
        <f t="shared" si="0"/>
        <v>46569</v>
      </c>
      <c r="N33" s="149">
        <f t="shared" si="0"/>
        <v>46600</v>
      </c>
      <c r="O33" s="149">
        <f t="shared" si="0"/>
        <v>46631</v>
      </c>
      <c r="P33" s="149">
        <f t="shared" si="0"/>
        <v>46661</v>
      </c>
      <c r="Q33" s="149">
        <f t="shared" si="0"/>
        <v>46692</v>
      </c>
      <c r="R33" s="149">
        <f t="shared" si="0"/>
        <v>46722</v>
      </c>
      <c r="S33" s="149">
        <f t="shared" si="0"/>
        <v>46753</v>
      </c>
      <c r="T33" s="149" t="s">
        <v>168</v>
      </c>
    </row>
    <row r="34" spans="1:20" ht="16" customHeight="1" thickBot="1" x14ac:dyDescent="0.25">
      <c r="A34" s="2" t="s">
        <v>36</v>
      </c>
      <c r="B34" s="106">
        <v>1</v>
      </c>
      <c r="C34" s="106">
        <v>2</v>
      </c>
      <c r="D34" s="106">
        <v>3</v>
      </c>
      <c r="E34" s="106">
        <v>4</v>
      </c>
      <c r="F34" s="106">
        <v>5</v>
      </c>
      <c r="G34" s="106">
        <v>6</v>
      </c>
      <c r="H34" s="106">
        <v>7</v>
      </c>
      <c r="I34" s="106">
        <v>8</v>
      </c>
      <c r="J34" s="106">
        <v>9</v>
      </c>
      <c r="K34" s="106">
        <v>10</v>
      </c>
      <c r="L34" s="106">
        <v>11</v>
      </c>
      <c r="M34" s="106">
        <v>12</v>
      </c>
      <c r="N34" s="106">
        <v>13</v>
      </c>
      <c r="O34" s="106">
        <v>14</v>
      </c>
      <c r="P34" s="106">
        <v>15</v>
      </c>
      <c r="Q34" s="106">
        <v>16</v>
      </c>
      <c r="R34" s="106">
        <v>17</v>
      </c>
      <c r="S34" s="106">
        <v>18</v>
      </c>
      <c r="T34" s="144"/>
    </row>
    <row r="35" spans="1:20" ht="16" customHeight="1" thickBot="1" x14ac:dyDescent="0.25">
      <c r="A35" s="213"/>
      <c r="B35" s="213"/>
      <c r="C35" s="213"/>
      <c r="D35" s="213"/>
      <c r="E35" s="213"/>
      <c r="F35" s="213"/>
      <c r="G35" s="213"/>
      <c r="H35" s="213"/>
      <c r="I35" s="213"/>
      <c r="J35" s="210"/>
      <c r="K35" s="210"/>
      <c r="L35" s="210"/>
      <c r="M35" s="210"/>
      <c r="N35" s="210"/>
      <c r="O35" s="210"/>
      <c r="P35" s="210"/>
      <c r="Q35" s="210"/>
      <c r="R35" s="210"/>
      <c r="S35" s="210"/>
      <c r="T35" s="210"/>
    </row>
    <row r="36" spans="1:20" ht="16" customHeight="1" thickBot="1" x14ac:dyDescent="0.25">
      <c r="A36" s="225" t="s">
        <v>71</v>
      </c>
      <c r="B36" s="225"/>
      <c r="C36" s="225"/>
      <c r="D36" s="225"/>
      <c r="E36" s="225"/>
      <c r="F36" s="225"/>
      <c r="G36" s="225"/>
      <c r="H36" s="225"/>
      <c r="I36" s="225"/>
      <c r="J36" s="210"/>
      <c r="K36" s="210"/>
      <c r="L36" s="210"/>
      <c r="M36" s="210"/>
      <c r="N36" s="210"/>
      <c r="O36" s="210"/>
      <c r="P36" s="210"/>
      <c r="Q36" s="210"/>
      <c r="R36" s="210"/>
      <c r="S36" s="210"/>
      <c r="T36" s="210"/>
    </row>
    <row r="37" spans="1:20" ht="52" thickBot="1" x14ac:dyDescent="0.25">
      <c r="A37" s="17" t="s">
        <v>493</v>
      </c>
      <c r="B37" s="153" t="s">
        <v>112</v>
      </c>
      <c r="C37" s="153" t="s">
        <v>112</v>
      </c>
      <c r="D37" s="153" t="s">
        <v>112</v>
      </c>
      <c r="E37" s="153" t="s">
        <v>112</v>
      </c>
      <c r="F37" s="153" t="s">
        <v>112</v>
      </c>
      <c r="G37" s="153" t="s">
        <v>112</v>
      </c>
      <c r="H37" s="153" t="s">
        <v>112</v>
      </c>
      <c r="I37" s="153" t="s">
        <v>112</v>
      </c>
      <c r="J37" s="153" t="s">
        <v>112</v>
      </c>
      <c r="K37" s="153" t="s">
        <v>112</v>
      </c>
      <c r="L37" s="153" t="s">
        <v>112</v>
      </c>
      <c r="M37" s="153" t="s">
        <v>112</v>
      </c>
      <c r="N37" s="153" t="s">
        <v>112</v>
      </c>
      <c r="O37" s="153" t="s">
        <v>112</v>
      </c>
      <c r="P37" s="153" t="s">
        <v>112</v>
      </c>
      <c r="Q37" s="153" t="s">
        <v>112</v>
      </c>
      <c r="R37" s="153" t="s">
        <v>112</v>
      </c>
      <c r="S37" s="153" t="s">
        <v>112</v>
      </c>
      <c r="T37" s="144"/>
    </row>
    <row r="38" spans="1:20" ht="35" thickBot="1" x14ac:dyDescent="0.25">
      <c r="A38" s="17" t="s">
        <v>494</v>
      </c>
      <c r="B38" s="153" t="s">
        <v>112</v>
      </c>
      <c r="C38" s="153" t="s">
        <v>112</v>
      </c>
      <c r="D38" s="153" t="s">
        <v>112</v>
      </c>
      <c r="E38" s="153" t="s">
        <v>112</v>
      </c>
      <c r="F38" s="153" t="s">
        <v>112</v>
      </c>
      <c r="G38" s="153" t="s">
        <v>112</v>
      </c>
      <c r="H38" s="153" t="s">
        <v>112</v>
      </c>
      <c r="I38" s="153" t="s">
        <v>112</v>
      </c>
      <c r="J38" s="153" t="s">
        <v>112</v>
      </c>
      <c r="K38" s="153" t="s">
        <v>112</v>
      </c>
      <c r="L38" s="153" t="s">
        <v>112</v>
      </c>
      <c r="M38" s="153" t="s">
        <v>112</v>
      </c>
      <c r="N38" s="153" t="s">
        <v>112</v>
      </c>
      <c r="O38" s="153" t="s">
        <v>112</v>
      </c>
      <c r="P38" s="153" t="s">
        <v>112</v>
      </c>
      <c r="Q38" s="153" t="s">
        <v>112</v>
      </c>
      <c r="R38" s="153" t="s">
        <v>112</v>
      </c>
      <c r="S38" s="153" t="s">
        <v>112</v>
      </c>
      <c r="T38" s="144"/>
    </row>
    <row r="39" spans="1:20" ht="35" customHeight="1" thickBot="1" x14ac:dyDescent="0.25">
      <c r="A39" s="17" t="s">
        <v>495</v>
      </c>
      <c r="B39" s="153" t="s">
        <v>112</v>
      </c>
      <c r="C39" s="153" t="s">
        <v>112</v>
      </c>
      <c r="D39" s="153" t="s">
        <v>112</v>
      </c>
      <c r="E39" s="153" t="s">
        <v>112</v>
      </c>
      <c r="F39" s="153" t="s">
        <v>112</v>
      </c>
      <c r="G39" s="153" t="s">
        <v>112</v>
      </c>
      <c r="H39" s="153" t="s">
        <v>112</v>
      </c>
      <c r="I39" s="153" t="s">
        <v>112</v>
      </c>
      <c r="J39" s="153" t="s">
        <v>112</v>
      </c>
      <c r="K39" s="153" t="s">
        <v>112</v>
      </c>
      <c r="L39" s="153" t="s">
        <v>112</v>
      </c>
      <c r="M39" s="153" t="s">
        <v>112</v>
      </c>
      <c r="N39" s="153" t="s">
        <v>112</v>
      </c>
      <c r="O39" s="153" t="s">
        <v>112</v>
      </c>
      <c r="P39" s="153" t="s">
        <v>112</v>
      </c>
      <c r="Q39" s="153" t="s">
        <v>112</v>
      </c>
      <c r="R39" s="153" t="s">
        <v>112</v>
      </c>
      <c r="S39" s="153" t="s">
        <v>112</v>
      </c>
      <c r="T39" s="144"/>
    </row>
    <row r="40" spans="1:20" ht="16" customHeight="1" thickBot="1" x14ac:dyDescent="0.25">
      <c r="A40" s="211"/>
      <c r="B40" s="210"/>
      <c r="C40" s="210"/>
      <c r="D40" s="210"/>
      <c r="E40" s="210"/>
      <c r="F40" s="210"/>
      <c r="G40" s="210"/>
      <c r="H40" s="210"/>
      <c r="I40" s="210"/>
      <c r="J40" s="210"/>
      <c r="K40" s="210"/>
      <c r="L40" s="210"/>
      <c r="M40" s="210"/>
      <c r="N40" s="210"/>
      <c r="O40" s="210"/>
      <c r="P40" s="210"/>
      <c r="Q40" s="210"/>
      <c r="R40" s="210"/>
      <c r="S40" s="210"/>
      <c r="T40" s="210"/>
    </row>
    <row r="41" spans="1:20" ht="16" customHeight="1" thickBot="1" x14ac:dyDescent="0.25">
      <c r="A41" s="225" t="s">
        <v>13</v>
      </c>
      <c r="B41" s="225"/>
      <c r="C41" s="225"/>
      <c r="D41" s="225"/>
      <c r="E41" s="225"/>
      <c r="F41" s="225"/>
      <c r="G41" s="225"/>
      <c r="H41" s="225"/>
      <c r="I41" s="225"/>
      <c r="J41" s="210"/>
      <c r="K41" s="210"/>
      <c r="L41" s="210"/>
      <c r="M41" s="210"/>
      <c r="N41" s="210"/>
      <c r="O41" s="210"/>
      <c r="P41" s="210"/>
      <c r="Q41" s="210"/>
      <c r="R41" s="210"/>
      <c r="S41" s="210"/>
      <c r="T41" s="210"/>
    </row>
    <row r="42" spans="1:20" ht="52" thickBot="1" x14ac:dyDescent="0.25">
      <c r="A42" s="17" t="s">
        <v>496</v>
      </c>
      <c r="B42" s="242"/>
      <c r="C42" s="243"/>
      <c r="D42" s="243"/>
      <c r="E42" s="243"/>
      <c r="F42" s="243"/>
      <c r="G42" s="243"/>
      <c r="H42" s="243"/>
      <c r="I42" s="243"/>
      <c r="J42" s="243"/>
      <c r="K42" s="243"/>
      <c r="L42" s="243"/>
      <c r="M42" s="243"/>
      <c r="N42" s="243"/>
      <c r="O42" s="243"/>
      <c r="P42" s="243"/>
      <c r="Q42" s="243"/>
      <c r="R42" s="243"/>
      <c r="S42" s="244"/>
      <c r="T42" s="144"/>
    </row>
    <row r="43" spans="1:20" ht="16" customHeight="1" thickBot="1" x14ac:dyDescent="0.25">
      <c r="A43" s="152" t="s">
        <v>443</v>
      </c>
      <c r="B43" s="153" t="s">
        <v>112</v>
      </c>
      <c r="C43" s="153" t="s">
        <v>112</v>
      </c>
      <c r="D43" s="153" t="s">
        <v>112</v>
      </c>
      <c r="E43" s="153" t="s">
        <v>112</v>
      </c>
      <c r="F43" s="153" t="s">
        <v>112</v>
      </c>
      <c r="G43" s="153" t="s">
        <v>112</v>
      </c>
      <c r="H43" s="153" t="s">
        <v>112</v>
      </c>
      <c r="I43" s="153" t="s">
        <v>112</v>
      </c>
      <c r="J43" s="153" t="s">
        <v>112</v>
      </c>
      <c r="K43" s="153" t="s">
        <v>112</v>
      </c>
      <c r="L43" s="153" t="s">
        <v>112</v>
      </c>
      <c r="M43" s="153" t="s">
        <v>112</v>
      </c>
      <c r="N43" s="153" t="s">
        <v>112</v>
      </c>
      <c r="O43" s="153" t="s">
        <v>112</v>
      </c>
      <c r="P43" s="153" t="s">
        <v>112</v>
      </c>
      <c r="Q43" s="153" t="s">
        <v>112</v>
      </c>
      <c r="R43" s="153" t="s">
        <v>112</v>
      </c>
      <c r="S43" s="153" t="s">
        <v>112</v>
      </c>
      <c r="T43" s="144"/>
    </row>
    <row r="44" spans="1:20" ht="16" customHeight="1" thickBot="1" x14ac:dyDescent="0.25">
      <c r="A44" s="152" t="s">
        <v>444</v>
      </c>
      <c r="B44" s="153" t="s">
        <v>112</v>
      </c>
      <c r="C44" s="153" t="s">
        <v>112</v>
      </c>
      <c r="D44" s="153" t="s">
        <v>112</v>
      </c>
      <c r="E44" s="153" t="s">
        <v>112</v>
      </c>
      <c r="F44" s="153" t="s">
        <v>112</v>
      </c>
      <c r="G44" s="153" t="s">
        <v>112</v>
      </c>
      <c r="H44" s="153" t="s">
        <v>112</v>
      </c>
      <c r="I44" s="153" t="s">
        <v>112</v>
      </c>
      <c r="J44" s="153" t="s">
        <v>112</v>
      </c>
      <c r="K44" s="153" t="s">
        <v>112</v>
      </c>
      <c r="L44" s="153" t="s">
        <v>112</v>
      </c>
      <c r="M44" s="153" t="s">
        <v>112</v>
      </c>
      <c r="N44" s="153" t="s">
        <v>112</v>
      </c>
      <c r="O44" s="153" t="s">
        <v>112</v>
      </c>
      <c r="P44" s="153" t="s">
        <v>112</v>
      </c>
      <c r="Q44" s="153" t="s">
        <v>112</v>
      </c>
      <c r="R44" s="153" t="s">
        <v>112</v>
      </c>
      <c r="S44" s="153" t="s">
        <v>112</v>
      </c>
      <c r="T44" s="144"/>
    </row>
    <row r="45" spans="1:20" ht="16" customHeight="1" thickBot="1" x14ac:dyDescent="0.25">
      <c r="A45" s="152" t="s">
        <v>445</v>
      </c>
      <c r="B45" s="153" t="s">
        <v>112</v>
      </c>
      <c r="C45" s="153" t="s">
        <v>112</v>
      </c>
      <c r="D45" s="153" t="s">
        <v>112</v>
      </c>
      <c r="E45" s="153" t="s">
        <v>112</v>
      </c>
      <c r="F45" s="153" t="s">
        <v>112</v>
      </c>
      <c r="G45" s="153" t="s">
        <v>112</v>
      </c>
      <c r="H45" s="153" t="s">
        <v>112</v>
      </c>
      <c r="I45" s="153" t="s">
        <v>112</v>
      </c>
      <c r="J45" s="153" t="s">
        <v>112</v>
      </c>
      <c r="K45" s="153" t="s">
        <v>112</v>
      </c>
      <c r="L45" s="153" t="s">
        <v>112</v>
      </c>
      <c r="M45" s="153" t="s">
        <v>112</v>
      </c>
      <c r="N45" s="153" t="s">
        <v>112</v>
      </c>
      <c r="O45" s="153" t="s">
        <v>112</v>
      </c>
      <c r="P45" s="153" t="s">
        <v>112</v>
      </c>
      <c r="Q45" s="153" t="s">
        <v>112</v>
      </c>
      <c r="R45" s="153" t="s">
        <v>112</v>
      </c>
      <c r="S45" s="153" t="s">
        <v>112</v>
      </c>
      <c r="T45" s="144"/>
    </row>
    <row r="46" spans="1:20" ht="16" customHeight="1" thickBot="1" x14ac:dyDescent="0.25">
      <c r="A46" s="152" t="s">
        <v>446</v>
      </c>
      <c r="B46" s="153" t="s">
        <v>112</v>
      </c>
      <c r="C46" s="153" t="s">
        <v>112</v>
      </c>
      <c r="D46" s="153" t="s">
        <v>112</v>
      </c>
      <c r="E46" s="153" t="s">
        <v>112</v>
      </c>
      <c r="F46" s="153" t="s">
        <v>112</v>
      </c>
      <c r="G46" s="153" t="s">
        <v>112</v>
      </c>
      <c r="H46" s="153" t="s">
        <v>112</v>
      </c>
      <c r="I46" s="153" t="s">
        <v>112</v>
      </c>
      <c r="J46" s="153" t="s">
        <v>112</v>
      </c>
      <c r="K46" s="153" t="s">
        <v>112</v>
      </c>
      <c r="L46" s="153" t="s">
        <v>112</v>
      </c>
      <c r="M46" s="153" t="s">
        <v>112</v>
      </c>
      <c r="N46" s="153" t="s">
        <v>112</v>
      </c>
      <c r="O46" s="153" t="s">
        <v>112</v>
      </c>
      <c r="P46" s="153" t="s">
        <v>112</v>
      </c>
      <c r="Q46" s="153" t="s">
        <v>112</v>
      </c>
      <c r="R46" s="153" t="s">
        <v>112</v>
      </c>
      <c r="S46" s="153" t="s">
        <v>112</v>
      </c>
      <c r="T46" s="144"/>
    </row>
    <row r="47" spans="1:20" ht="35" thickBot="1" x14ac:dyDescent="0.25">
      <c r="A47" s="152" t="s">
        <v>447</v>
      </c>
      <c r="B47" s="153" t="s">
        <v>112</v>
      </c>
      <c r="C47" s="153" t="s">
        <v>112</v>
      </c>
      <c r="D47" s="153" t="s">
        <v>112</v>
      </c>
      <c r="E47" s="153" t="s">
        <v>112</v>
      </c>
      <c r="F47" s="153" t="s">
        <v>112</v>
      </c>
      <c r="G47" s="153" t="s">
        <v>112</v>
      </c>
      <c r="H47" s="153" t="s">
        <v>112</v>
      </c>
      <c r="I47" s="153" t="s">
        <v>112</v>
      </c>
      <c r="J47" s="153" t="s">
        <v>112</v>
      </c>
      <c r="K47" s="153" t="s">
        <v>112</v>
      </c>
      <c r="L47" s="153" t="s">
        <v>112</v>
      </c>
      <c r="M47" s="153" t="s">
        <v>112</v>
      </c>
      <c r="N47" s="153" t="s">
        <v>112</v>
      </c>
      <c r="O47" s="153" t="s">
        <v>112</v>
      </c>
      <c r="P47" s="153" t="s">
        <v>112</v>
      </c>
      <c r="Q47" s="153" t="s">
        <v>112</v>
      </c>
      <c r="R47" s="153" t="s">
        <v>112</v>
      </c>
      <c r="S47" s="153" t="s">
        <v>112</v>
      </c>
      <c r="T47" s="144"/>
    </row>
    <row r="48" spans="1:20" ht="16" customHeight="1" thickBot="1" x14ac:dyDescent="0.25">
      <c r="A48" s="152" t="s">
        <v>448</v>
      </c>
      <c r="B48" s="153" t="s">
        <v>112</v>
      </c>
      <c r="C48" s="153" t="s">
        <v>112</v>
      </c>
      <c r="D48" s="153" t="s">
        <v>112</v>
      </c>
      <c r="E48" s="153" t="s">
        <v>112</v>
      </c>
      <c r="F48" s="153" t="s">
        <v>112</v>
      </c>
      <c r="G48" s="153" t="s">
        <v>112</v>
      </c>
      <c r="H48" s="153" t="s">
        <v>112</v>
      </c>
      <c r="I48" s="153" t="s">
        <v>112</v>
      </c>
      <c r="J48" s="153" t="s">
        <v>112</v>
      </c>
      <c r="K48" s="153" t="s">
        <v>112</v>
      </c>
      <c r="L48" s="153" t="s">
        <v>112</v>
      </c>
      <c r="M48" s="153" t="s">
        <v>112</v>
      </c>
      <c r="N48" s="153" t="s">
        <v>112</v>
      </c>
      <c r="O48" s="153" t="s">
        <v>112</v>
      </c>
      <c r="P48" s="153" t="s">
        <v>112</v>
      </c>
      <c r="Q48" s="153" t="s">
        <v>112</v>
      </c>
      <c r="R48" s="153" t="s">
        <v>112</v>
      </c>
      <c r="S48" s="153" t="s">
        <v>112</v>
      </c>
      <c r="T48" s="144"/>
    </row>
    <row r="49" spans="1:20" ht="52" thickBot="1" x14ac:dyDescent="0.25">
      <c r="A49" s="17" t="s">
        <v>497</v>
      </c>
      <c r="B49" s="153" t="s">
        <v>112</v>
      </c>
      <c r="C49" s="153" t="s">
        <v>112</v>
      </c>
      <c r="D49" s="153" t="s">
        <v>112</v>
      </c>
      <c r="E49" s="153" t="s">
        <v>112</v>
      </c>
      <c r="F49" s="153" t="s">
        <v>112</v>
      </c>
      <c r="G49" s="153" t="s">
        <v>112</v>
      </c>
      <c r="H49" s="153" t="s">
        <v>112</v>
      </c>
      <c r="I49" s="153" t="s">
        <v>112</v>
      </c>
      <c r="J49" s="153" t="s">
        <v>112</v>
      </c>
      <c r="K49" s="153" t="s">
        <v>112</v>
      </c>
      <c r="L49" s="153" t="s">
        <v>112</v>
      </c>
      <c r="M49" s="153" t="s">
        <v>112</v>
      </c>
      <c r="N49" s="153" t="s">
        <v>112</v>
      </c>
      <c r="O49" s="153" t="s">
        <v>112</v>
      </c>
      <c r="P49" s="153" t="s">
        <v>112</v>
      </c>
      <c r="Q49" s="153" t="s">
        <v>112</v>
      </c>
      <c r="R49" s="153" t="s">
        <v>112</v>
      </c>
      <c r="S49" s="153" t="s">
        <v>112</v>
      </c>
      <c r="T49" s="144"/>
    </row>
    <row r="50" spans="1:20" ht="52" thickBot="1" x14ac:dyDescent="0.25">
      <c r="A50" s="17" t="s">
        <v>449</v>
      </c>
      <c r="B50" s="153" t="s">
        <v>112</v>
      </c>
      <c r="C50" s="153" t="s">
        <v>112</v>
      </c>
      <c r="D50" s="153" t="s">
        <v>112</v>
      </c>
      <c r="E50" s="153" t="s">
        <v>112</v>
      </c>
      <c r="F50" s="153" t="s">
        <v>112</v>
      </c>
      <c r="G50" s="153" t="s">
        <v>112</v>
      </c>
      <c r="H50" s="153" t="s">
        <v>112</v>
      </c>
      <c r="I50" s="153" t="s">
        <v>112</v>
      </c>
      <c r="J50" s="153" t="s">
        <v>112</v>
      </c>
      <c r="K50" s="153" t="s">
        <v>112</v>
      </c>
      <c r="L50" s="153" t="s">
        <v>112</v>
      </c>
      <c r="M50" s="153" t="s">
        <v>112</v>
      </c>
      <c r="N50" s="153" t="s">
        <v>112</v>
      </c>
      <c r="O50" s="153" t="s">
        <v>112</v>
      </c>
      <c r="P50" s="153" t="s">
        <v>112</v>
      </c>
      <c r="Q50" s="153" t="s">
        <v>112</v>
      </c>
      <c r="R50" s="153" t="s">
        <v>112</v>
      </c>
      <c r="S50" s="153" t="s">
        <v>112</v>
      </c>
      <c r="T50" s="144"/>
    </row>
    <row r="51" spans="1:20" ht="35" thickBot="1" x14ac:dyDescent="0.25">
      <c r="A51" s="17" t="s">
        <v>498</v>
      </c>
      <c r="B51" s="153" t="s">
        <v>112</v>
      </c>
      <c r="C51" s="153" t="s">
        <v>112</v>
      </c>
      <c r="D51" s="153" t="s">
        <v>112</v>
      </c>
      <c r="E51" s="153" t="s">
        <v>112</v>
      </c>
      <c r="F51" s="153" t="s">
        <v>112</v>
      </c>
      <c r="G51" s="153" t="s">
        <v>112</v>
      </c>
      <c r="H51" s="153" t="s">
        <v>112</v>
      </c>
      <c r="I51" s="153" t="s">
        <v>112</v>
      </c>
      <c r="J51" s="153" t="s">
        <v>112</v>
      </c>
      <c r="K51" s="153" t="s">
        <v>112</v>
      </c>
      <c r="L51" s="153" t="s">
        <v>112</v>
      </c>
      <c r="M51" s="153" t="s">
        <v>112</v>
      </c>
      <c r="N51" s="153" t="s">
        <v>112</v>
      </c>
      <c r="O51" s="153" t="s">
        <v>112</v>
      </c>
      <c r="P51" s="153" t="s">
        <v>112</v>
      </c>
      <c r="Q51" s="153" t="s">
        <v>112</v>
      </c>
      <c r="R51" s="153" t="s">
        <v>112</v>
      </c>
      <c r="S51" s="153" t="s">
        <v>112</v>
      </c>
      <c r="T51" s="144"/>
    </row>
    <row r="52" spans="1:20" ht="52" thickBot="1" x14ac:dyDescent="0.25">
      <c r="A52" s="17" t="s">
        <v>499</v>
      </c>
      <c r="B52" s="153" t="s">
        <v>112</v>
      </c>
      <c r="C52" s="153" t="s">
        <v>112</v>
      </c>
      <c r="D52" s="153" t="s">
        <v>112</v>
      </c>
      <c r="E52" s="153" t="s">
        <v>112</v>
      </c>
      <c r="F52" s="153" t="s">
        <v>112</v>
      </c>
      <c r="G52" s="153" t="s">
        <v>112</v>
      </c>
      <c r="H52" s="153" t="s">
        <v>112</v>
      </c>
      <c r="I52" s="153" t="s">
        <v>112</v>
      </c>
      <c r="J52" s="153" t="s">
        <v>112</v>
      </c>
      <c r="K52" s="153" t="s">
        <v>112</v>
      </c>
      <c r="L52" s="153" t="s">
        <v>112</v>
      </c>
      <c r="M52" s="153" t="s">
        <v>112</v>
      </c>
      <c r="N52" s="153" t="s">
        <v>112</v>
      </c>
      <c r="O52" s="153" t="s">
        <v>112</v>
      </c>
      <c r="P52" s="153" t="s">
        <v>112</v>
      </c>
      <c r="Q52" s="153" t="s">
        <v>112</v>
      </c>
      <c r="R52" s="153" t="s">
        <v>112</v>
      </c>
      <c r="S52" s="153" t="s">
        <v>112</v>
      </c>
      <c r="T52" s="144"/>
    </row>
    <row r="53" spans="1:20" ht="16" customHeight="1" thickBot="1" x14ac:dyDescent="0.25">
      <c r="A53" s="17" t="s">
        <v>500</v>
      </c>
      <c r="B53" s="153" t="s">
        <v>112</v>
      </c>
      <c r="C53" s="153" t="s">
        <v>112</v>
      </c>
      <c r="D53" s="153" t="s">
        <v>112</v>
      </c>
      <c r="E53" s="153" t="s">
        <v>112</v>
      </c>
      <c r="F53" s="153" t="s">
        <v>112</v>
      </c>
      <c r="G53" s="153" t="s">
        <v>112</v>
      </c>
      <c r="H53" s="153" t="s">
        <v>112</v>
      </c>
      <c r="I53" s="153" t="s">
        <v>112</v>
      </c>
      <c r="J53" s="153" t="s">
        <v>112</v>
      </c>
      <c r="K53" s="153" t="s">
        <v>112</v>
      </c>
      <c r="L53" s="153" t="s">
        <v>112</v>
      </c>
      <c r="M53" s="153" t="s">
        <v>112</v>
      </c>
      <c r="N53" s="153" t="s">
        <v>112</v>
      </c>
      <c r="O53" s="153" t="s">
        <v>112</v>
      </c>
      <c r="P53" s="153" t="s">
        <v>112</v>
      </c>
      <c r="Q53" s="153" t="s">
        <v>112</v>
      </c>
      <c r="R53" s="153" t="s">
        <v>112</v>
      </c>
      <c r="S53" s="153" t="s">
        <v>112</v>
      </c>
      <c r="T53" s="144"/>
    </row>
    <row r="54" spans="1:20" ht="52" thickBot="1" x14ac:dyDescent="0.25">
      <c r="A54" s="17" t="s">
        <v>501</v>
      </c>
      <c r="B54" s="153" t="s">
        <v>112</v>
      </c>
      <c r="C54" s="153" t="s">
        <v>112</v>
      </c>
      <c r="D54" s="153" t="s">
        <v>112</v>
      </c>
      <c r="E54" s="153" t="s">
        <v>112</v>
      </c>
      <c r="F54" s="153" t="s">
        <v>112</v>
      </c>
      <c r="G54" s="153" t="s">
        <v>112</v>
      </c>
      <c r="H54" s="153" t="s">
        <v>112</v>
      </c>
      <c r="I54" s="153" t="s">
        <v>112</v>
      </c>
      <c r="J54" s="153" t="s">
        <v>112</v>
      </c>
      <c r="K54" s="153" t="s">
        <v>112</v>
      </c>
      <c r="L54" s="153" t="s">
        <v>112</v>
      </c>
      <c r="M54" s="153" t="s">
        <v>112</v>
      </c>
      <c r="N54" s="153" t="s">
        <v>112</v>
      </c>
      <c r="O54" s="153" t="s">
        <v>112</v>
      </c>
      <c r="P54" s="153" t="s">
        <v>112</v>
      </c>
      <c r="Q54" s="153" t="s">
        <v>112</v>
      </c>
      <c r="R54" s="153" t="s">
        <v>112</v>
      </c>
      <c r="S54" s="153" t="s">
        <v>112</v>
      </c>
      <c r="T54" s="144"/>
    </row>
    <row r="55" spans="1:20" ht="35" thickBot="1" x14ac:dyDescent="0.25">
      <c r="A55" s="17" t="s">
        <v>502</v>
      </c>
      <c r="B55" s="153" t="s">
        <v>112</v>
      </c>
      <c r="C55" s="153" t="s">
        <v>112</v>
      </c>
      <c r="D55" s="153" t="s">
        <v>112</v>
      </c>
      <c r="E55" s="153" t="s">
        <v>112</v>
      </c>
      <c r="F55" s="153" t="s">
        <v>112</v>
      </c>
      <c r="G55" s="153" t="s">
        <v>112</v>
      </c>
      <c r="H55" s="153" t="s">
        <v>112</v>
      </c>
      <c r="I55" s="153" t="s">
        <v>112</v>
      </c>
      <c r="J55" s="153" t="s">
        <v>112</v>
      </c>
      <c r="K55" s="153" t="s">
        <v>112</v>
      </c>
      <c r="L55" s="153" t="s">
        <v>112</v>
      </c>
      <c r="M55" s="153" t="s">
        <v>112</v>
      </c>
      <c r="N55" s="153" t="s">
        <v>112</v>
      </c>
      <c r="O55" s="153" t="s">
        <v>112</v>
      </c>
      <c r="P55" s="153" t="s">
        <v>112</v>
      </c>
      <c r="Q55" s="153" t="s">
        <v>112</v>
      </c>
      <c r="R55" s="153" t="s">
        <v>112</v>
      </c>
      <c r="S55" s="153" t="s">
        <v>112</v>
      </c>
      <c r="T55" s="144"/>
    </row>
    <row r="56" spans="1:20" ht="35" thickBot="1" x14ac:dyDescent="0.25">
      <c r="A56" s="17" t="s">
        <v>451</v>
      </c>
      <c r="B56" s="153" t="s">
        <v>112</v>
      </c>
      <c r="C56" s="153" t="s">
        <v>112</v>
      </c>
      <c r="D56" s="153" t="s">
        <v>112</v>
      </c>
      <c r="E56" s="153" t="s">
        <v>112</v>
      </c>
      <c r="F56" s="153" t="s">
        <v>112</v>
      </c>
      <c r="G56" s="153" t="s">
        <v>112</v>
      </c>
      <c r="H56" s="153" t="s">
        <v>112</v>
      </c>
      <c r="I56" s="153" t="s">
        <v>112</v>
      </c>
      <c r="J56" s="153" t="s">
        <v>112</v>
      </c>
      <c r="K56" s="153" t="s">
        <v>112</v>
      </c>
      <c r="L56" s="153" t="s">
        <v>112</v>
      </c>
      <c r="M56" s="153" t="s">
        <v>112</v>
      </c>
      <c r="N56" s="153" t="s">
        <v>112</v>
      </c>
      <c r="O56" s="153" t="s">
        <v>112</v>
      </c>
      <c r="P56" s="153" t="s">
        <v>112</v>
      </c>
      <c r="Q56" s="153" t="s">
        <v>112</v>
      </c>
      <c r="R56" s="153" t="s">
        <v>112</v>
      </c>
      <c r="S56" s="153" t="s">
        <v>112</v>
      </c>
      <c r="T56" s="144"/>
    </row>
    <row r="57" spans="1:20" ht="16" customHeight="1" thickBot="1" x14ac:dyDescent="0.25">
      <c r="A57" s="17" t="s">
        <v>452</v>
      </c>
      <c r="B57" s="153" t="s">
        <v>112</v>
      </c>
      <c r="C57" s="153" t="s">
        <v>112</v>
      </c>
      <c r="D57" s="153" t="s">
        <v>112</v>
      </c>
      <c r="E57" s="153" t="s">
        <v>112</v>
      </c>
      <c r="F57" s="153" t="s">
        <v>112</v>
      </c>
      <c r="G57" s="153" t="s">
        <v>112</v>
      </c>
      <c r="H57" s="153" t="s">
        <v>112</v>
      </c>
      <c r="I57" s="153" t="s">
        <v>112</v>
      </c>
      <c r="J57" s="153" t="s">
        <v>112</v>
      </c>
      <c r="K57" s="153" t="s">
        <v>112</v>
      </c>
      <c r="L57" s="153" t="s">
        <v>112</v>
      </c>
      <c r="M57" s="153" t="s">
        <v>112</v>
      </c>
      <c r="N57" s="153" t="s">
        <v>112</v>
      </c>
      <c r="O57" s="153" t="s">
        <v>112</v>
      </c>
      <c r="P57" s="153" t="s">
        <v>112</v>
      </c>
      <c r="Q57" s="153" t="s">
        <v>112</v>
      </c>
      <c r="R57" s="153" t="s">
        <v>112</v>
      </c>
      <c r="S57" s="153" t="s">
        <v>112</v>
      </c>
      <c r="T57" s="144"/>
    </row>
    <row r="58" spans="1:20" ht="16" customHeight="1" thickBot="1" x14ac:dyDescent="0.25">
      <c r="A58" s="211"/>
      <c r="B58" s="210"/>
      <c r="C58" s="210"/>
      <c r="D58" s="210"/>
      <c r="E58" s="210"/>
      <c r="F58" s="210"/>
      <c r="G58" s="210"/>
      <c r="H58" s="210"/>
      <c r="I58" s="210"/>
      <c r="J58" s="210"/>
      <c r="K58" s="210"/>
      <c r="L58" s="210"/>
      <c r="M58" s="210"/>
      <c r="N58" s="210"/>
      <c r="O58" s="210"/>
      <c r="P58" s="210"/>
      <c r="Q58" s="210"/>
      <c r="R58" s="210"/>
      <c r="S58" s="210"/>
      <c r="T58" s="210"/>
    </row>
    <row r="59" spans="1:20" ht="16" customHeight="1" thickBot="1" x14ac:dyDescent="0.25">
      <c r="A59" s="225" t="s">
        <v>637</v>
      </c>
      <c r="B59" s="225"/>
      <c r="C59" s="225"/>
      <c r="D59" s="225"/>
      <c r="E59" s="225"/>
      <c r="F59" s="225"/>
      <c r="G59" s="225"/>
      <c r="H59" s="225"/>
      <c r="I59" s="225"/>
      <c r="J59" s="210"/>
      <c r="K59" s="210"/>
      <c r="L59" s="210"/>
      <c r="M59" s="210"/>
      <c r="N59" s="210"/>
      <c r="O59" s="210"/>
      <c r="P59" s="210"/>
      <c r="Q59" s="210"/>
      <c r="R59" s="210"/>
      <c r="S59" s="210"/>
      <c r="T59" s="210"/>
    </row>
    <row r="60" spans="1:20" ht="88" customHeight="1" thickBot="1" x14ac:dyDescent="0.25">
      <c r="A60" s="17" t="s">
        <v>503</v>
      </c>
      <c r="B60" s="153" t="s">
        <v>112</v>
      </c>
      <c r="C60" s="153" t="s">
        <v>112</v>
      </c>
      <c r="D60" s="153" t="s">
        <v>112</v>
      </c>
      <c r="E60" s="153" t="s">
        <v>112</v>
      </c>
      <c r="F60" s="153" t="s">
        <v>112</v>
      </c>
      <c r="G60" s="153" t="s">
        <v>112</v>
      </c>
      <c r="H60" s="153" t="s">
        <v>112</v>
      </c>
      <c r="I60" s="153" t="s">
        <v>112</v>
      </c>
      <c r="J60" s="153" t="s">
        <v>112</v>
      </c>
      <c r="K60" s="153" t="s">
        <v>112</v>
      </c>
      <c r="L60" s="153" t="s">
        <v>112</v>
      </c>
      <c r="M60" s="153" t="s">
        <v>112</v>
      </c>
      <c r="N60" s="153" t="s">
        <v>112</v>
      </c>
      <c r="O60" s="153" t="s">
        <v>112</v>
      </c>
      <c r="P60" s="153" t="s">
        <v>112</v>
      </c>
      <c r="Q60" s="153" t="s">
        <v>112</v>
      </c>
      <c r="R60" s="153" t="s">
        <v>112</v>
      </c>
      <c r="S60" s="153" t="s">
        <v>112</v>
      </c>
      <c r="T60" s="144"/>
    </row>
    <row r="61" spans="1:20" ht="35" thickBot="1" x14ac:dyDescent="0.25">
      <c r="A61" s="17" t="s">
        <v>504</v>
      </c>
      <c r="B61" s="153" t="s">
        <v>112</v>
      </c>
      <c r="C61" s="153" t="s">
        <v>112</v>
      </c>
      <c r="D61" s="153" t="s">
        <v>112</v>
      </c>
      <c r="E61" s="153" t="s">
        <v>112</v>
      </c>
      <c r="F61" s="153" t="s">
        <v>112</v>
      </c>
      <c r="G61" s="153" t="s">
        <v>112</v>
      </c>
      <c r="H61" s="153" t="s">
        <v>112</v>
      </c>
      <c r="I61" s="153" t="s">
        <v>112</v>
      </c>
      <c r="J61" s="153" t="s">
        <v>112</v>
      </c>
      <c r="K61" s="153" t="s">
        <v>112</v>
      </c>
      <c r="L61" s="153" t="s">
        <v>112</v>
      </c>
      <c r="M61" s="153" t="s">
        <v>112</v>
      </c>
      <c r="N61" s="153" t="s">
        <v>112</v>
      </c>
      <c r="O61" s="153" t="s">
        <v>112</v>
      </c>
      <c r="P61" s="153" t="s">
        <v>112</v>
      </c>
      <c r="Q61" s="153" t="s">
        <v>112</v>
      </c>
      <c r="R61" s="153" t="s">
        <v>112</v>
      </c>
      <c r="S61" s="153" t="s">
        <v>112</v>
      </c>
      <c r="T61" s="144"/>
    </row>
    <row r="62" spans="1:20" ht="52" thickBot="1" x14ac:dyDescent="0.25">
      <c r="A62" s="17" t="s">
        <v>505</v>
      </c>
      <c r="B62" s="153" t="s">
        <v>112</v>
      </c>
      <c r="C62" s="153" t="s">
        <v>112</v>
      </c>
      <c r="D62" s="153" t="s">
        <v>112</v>
      </c>
      <c r="E62" s="153" t="s">
        <v>112</v>
      </c>
      <c r="F62" s="153" t="s">
        <v>112</v>
      </c>
      <c r="G62" s="153" t="s">
        <v>112</v>
      </c>
      <c r="H62" s="153" t="s">
        <v>112</v>
      </c>
      <c r="I62" s="153" t="s">
        <v>112</v>
      </c>
      <c r="J62" s="153" t="s">
        <v>112</v>
      </c>
      <c r="K62" s="153" t="s">
        <v>112</v>
      </c>
      <c r="L62" s="153" t="s">
        <v>112</v>
      </c>
      <c r="M62" s="153" t="s">
        <v>112</v>
      </c>
      <c r="N62" s="153" t="s">
        <v>112</v>
      </c>
      <c r="O62" s="153" t="s">
        <v>112</v>
      </c>
      <c r="P62" s="153" t="s">
        <v>112</v>
      </c>
      <c r="Q62" s="153" t="s">
        <v>112</v>
      </c>
      <c r="R62" s="153" t="s">
        <v>112</v>
      </c>
      <c r="S62" s="153" t="s">
        <v>112</v>
      </c>
      <c r="T62" s="144"/>
    </row>
    <row r="63" spans="1:20" ht="36" customHeight="1" thickBot="1" x14ac:dyDescent="0.25">
      <c r="A63" s="17" t="s">
        <v>506</v>
      </c>
      <c r="B63" s="153" t="s">
        <v>112</v>
      </c>
      <c r="C63" s="153" t="s">
        <v>112</v>
      </c>
      <c r="D63" s="153" t="s">
        <v>112</v>
      </c>
      <c r="E63" s="153" t="s">
        <v>112</v>
      </c>
      <c r="F63" s="153" t="s">
        <v>112</v>
      </c>
      <c r="G63" s="153" t="s">
        <v>112</v>
      </c>
      <c r="H63" s="153" t="s">
        <v>112</v>
      </c>
      <c r="I63" s="153" t="s">
        <v>112</v>
      </c>
      <c r="J63" s="153" t="s">
        <v>112</v>
      </c>
      <c r="K63" s="153" t="s">
        <v>112</v>
      </c>
      <c r="L63" s="153" t="s">
        <v>112</v>
      </c>
      <c r="M63" s="153" t="s">
        <v>112</v>
      </c>
      <c r="N63" s="153" t="s">
        <v>112</v>
      </c>
      <c r="O63" s="153" t="s">
        <v>112</v>
      </c>
      <c r="P63" s="153" t="s">
        <v>112</v>
      </c>
      <c r="Q63" s="153" t="s">
        <v>112</v>
      </c>
      <c r="R63" s="153" t="s">
        <v>112</v>
      </c>
      <c r="S63" s="153" t="s">
        <v>112</v>
      </c>
      <c r="T63" s="144"/>
    </row>
    <row r="64" spans="1:20" ht="35" thickBot="1" x14ac:dyDescent="0.25">
      <c r="A64" s="17" t="s">
        <v>507</v>
      </c>
      <c r="B64" s="153" t="s">
        <v>112</v>
      </c>
      <c r="C64" s="153" t="s">
        <v>112</v>
      </c>
      <c r="D64" s="153" t="s">
        <v>112</v>
      </c>
      <c r="E64" s="153" t="s">
        <v>112</v>
      </c>
      <c r="F64" s="153" t="s">
        <v>112</v>
      </c>
      <c r="G64" s="153" t="s">
        <v>112</v>
      </c>
      <c r="H64" s="153" t="s">
        <v>112</v>
      </c>
      <c r="I64" s="153" t="s">
        <v>112</v>
      </c>
      <c r="J64" s="153" t="s">
        <v>112</v>
      </c>
      <c r="K64" s="153" t="s">
        <v>112</v>
      </c>
      <c r="L64" s="153" t="s">
        <v>112</v>
      </c>
      <c r="M64" s="153" t="s">
        <v>112</v>
      </c>
      <c r="N64" s="153" t="s">
        <v>112</v>
      </c>
      <c r="O64" s="153" t="s">
        <v>112</v>
      </c>
      <c r="P64" s="153" t="s">
        <v>112</v>
      </c>
      <c r="Q64" s="153" t="s">
        <v>112</v>
      </c>
      <c r="R64" s="153" t="s">
        <v>112</v>
      </c>
      <c r="S64" s="153" t="s">
        <v>112</v>
      </c>
      <c r="T64" s="144"/>
    </row>
    <row r="65" spans="1:20" ht="35" customHeight="1" thickBot="1" x14ac:dyDescent="0.25">
      <c r="A65" s="17" t="s">
        <v>508</v>
      </c>
      <c r="B65" s="153" t="s">
        <v>112</v>
      </c>
      <c r="C65" s="153" t="s">
        <v>112</v>
      </c>
      <c r="D65" s="153" t="s">
        <v>112</v>
      </c>
      <c r="E65" s="153" t="s">
        <v>112</v>
      </c>
      <c r="F65" s="153" t="s">
        <v>112</v>
      </c>
      <c r="G65" s="153" t="s">
        <v>112</v>
      </c>
      <c r="H65" s="153" t="s">
        <v>112</v>
      </c>
      <c r="I65" s="153" t="s">
        <v>112</v>
      </c>
      <c r="J65" s="153" t="s">
        <v>112</v>
      </c>
      <c r="K65" s="153" t="s">
        <v>112</v>
      </c>
      <c r="L65" s="153" t="s">
        <v>112</v>
      </c>
      <c r="M65" s="153" t="s">
        <v>112</v>
      </c>
      <c r="N65" s="153" t="s">
        <v>112</v>
      </c>
      <c r="O65" s="153" t="s">
        <v>112</v>
      </c>
      <c r="P65" s="153" t="s">
        <v>112</v>
      </c>
      <c r="Q65" s="153" t="s">
        <v>112</v>
      </c>
      <c r="R65" s="153" t="s">
        <v>112</v>
      </c>
      <c r="S65" s="153" t="s">
        <v>112</v>
      </c>
      <c r="T65" s="144"/>
    </row>
    <row r="66" spans="1:20" ht="16" customHeight="1" thickBot="1" x14ac:dyDescent="0.25">
      <c r="A66" s="211"/>
      <c r="B66" s="210"/>
      <c r="C66" s="210"/>
      <c r="D66" s="210"/>
      <c r="E66" s="210"/>
      <c r="F66" s="210"/>
      <c r="G66" s="210"/>
      <c r="H66" s="210"/>
      <c r="I66" s="210"/>
      <c r="J66" s="210"/>
      <c r="K66" s="210"/>
      <c r="L66" s="210"/>
      <c r="M66" s="210"/>
      <c r="N66" s="210"/>
      <c r="O66" s="210"/>
      <c r="P66" s="210"/>
      <c r="Q66" s="210"/>
      <c r="R66" s="210"/>
      <c r="S66" s="210"/>
      <c r="T66" s="210"/>
    </row>
    <row r="67" spans="1:20" ht="16" customHeight="1" thickBot="1" x14ac:dyDescent="0.25">
      <c r="A67" s="225" t="s">
        <v>81</v>
      </c>
      <c r="B67" s="225"/>
      <c r="C67" s="225"/>
      <c r="D67" s="225"/>
      <c r="E67" s="225"/>
      <c r="F67" s="225"/>
      <c r="G67" s="225"/>
      <c r="H67" s="225"/>
      <c r="I67" s="225"/>
      <c r="J67" s="210"/>
      <c r="K67" s="210"/>
      <c r="L67" s="210"/>
      <c r="M67" s="210"/>
      <c r="N67" s="210"/>
      <c r="O67" s="210"/>
      <c r="P67" s="210"/>
      <c r="Q67" s="210"/>
      <c r="R67" s="210"/>
      <c r="S67" s="210"/>
      <c r="T67" s="210"/>
    </row>
    <row r="68" spans="1:20" ht="52" thickBot="1" x14ac:dyDescent="0.25">
      <c r="A68" s="17" t="s">
        <v>509</v>
      </c>
      <c r="B68" s="153" t="s">
        <v>112</v>
      </c>
      <c r="C68" s="153" t="s">
        <v>112</v>
      </c>
      <c r="D68" s="153" t="s">
        <v>112</v>
      </c>
      <c r="E68" s="153" t="s">
        <v>112</v>
      </c>
      <c r="F68" s="153" t="s">
        <v>112</v>
      </c>
      <c r="G68" s="153" t="s">
        <v>112</v>
      </c>
      <c r="H68" s="153" t="s">
        <v>112</v>
      </c>
      <c r="I68" s="153" t="s">
        <v>112</v>
      </c>
      <c r="J68" s="153" t="s">
        <v>112</v>
      </c>
      <c r="K68" s="153" t="s">
        <v>112</v>
      </c>
      <c r="L68" s="153" t="s">
        <v>112</v>
      </c>
      <c r="M68" s="153" t="s">
        <v>112</v>
      </c>
      <c r="N68" s="153" t="s">
        <v>112</v>
      </c>
      <c r="O68" s="153" t="s">
        <v>112</v>
      </c>
      <c r="P68" s="153" t="s">
        <v>112</v>
      </c>
      <c r="Q68" s="153" t="s">
        <v>112</v>
      </c>
      <c r="R68" s="153" t="s">
        <v>112</v>
      </c>
      <c r="S68" s="153" t="s">
        <v>112</v>
      </c>
      <c r="T68" s="144"/>
    </row>
    <row r="69" spans="1:20" ht="52" thickBot="1" x14ac:dyDescent="0.25">
      <c r="A69" s="17" t="s">
        <v>510</v>
      </c>
      <c r="B69" s="153" t="s">
        <v>112</v>
      </c>
      <c r="C69" s="153" t="s">
        <v>112</v>
      </c>
      <c r="D69" s="153" t="s">
        <v>112</v>
      </c>
      <c r="E69" s="153" t="s">
        <v>112</v>
      </c>
      <c r="F69" s="153" t="s">
        <v>112</v>
      </c>
      <c r="G69" s="153" t="s">
        <v>112</v>
      </c>
      <c r="H69" s="153" t="s">
        <v>112</v>
      </c>
      <c r="I69" s="153" t="s">
        <v>112</v>
      </c>
      <c r="J69" s="153" t="s">
        <v>112</v>
      </c>
      <c r="K69" s="153" t="s">
        <v>112</v>
      </c>
      <c r="L69" s="153" t="s">
        <v>112</v>
      </c>
      <c r="M69" s="153" t="s">
        <v>112</v>
      </c>
      <c r="N69" s="153" t="s">
        <v>112</v>
      </c>
      <c r="O69" s="153" t="s">
        <v>112</v>
      </c>
      <c r="P69" s="153" t="s">
        <v>112</v>
      </c>
      <c r="Q69" s="153" t="s">
        <v>112</v>
      </c>
      <c r="R69" s="153" t="s">
        <v>112</v>
      </c>
      <c r="S69" s="153" t="s">
        <v>112</v>
      </c>
      <c r="T69" s="144"/>
    </row>
    <row r="70" spans="1:20" ht="35" thickBot="1" x14ac:dyDescent="0.25">
      <c r="A70" s="17" t="s">
        <v>511</v>
      </c>
      <c r="B70" s="153" t="s">
        <v>112</v>
      </c>
      <c r="C70" s="153" t="s">
        <v>112</v>
      </c>
      <c r="D70" s="153" t="s">
        <v>112</v>
      </c>
      <c r="E70" s="153" t="s">
        <v>112</v>
      </c>
      <c r="F70" s="153" t="s">
        <v>112</v>
      </c>
      <c r="G70" s="153" t="s">
        <v>112</v>
      </c>
      <c r="H70" s="153" t="s">
        <v>112</v>
      </c>
      <c r="I70" s="153" t="s">
        <v>112</v>
      </c>
      <c r="J70" s="153" t="s">
        <v>112</v>
      </c>
      <c r="K70" s="153" t="s">
        <v>112</v>
      </c>
      <c r="L70" s="153" t="s">
        <v>112</v>
      </c>
      <c r="M70" s="153" t="s">
        <v>112</v>
      </c>
      <c r="N70" s="153" t="s">
        <v>112</v>
      </c>
      <c r="O70" s="153" t="s">
        <v>112</v>
      </c>
      <c r="P70" s="153" t="s">
        <v>112</v>
      </c>
      <c r="Q70" s="153" t="s">
        <v>112</v>
      </c>
      <c r="R70" s="153" t="s">
        <v>112</v>
      </c>
      <c r="S70" s="153" t="s">
        <v>112</v>
      </c>
      <c r="T70" s="144"/>
    </row>
    <row r="71" spans="1:20" ht="35" customHeight="1" thickBot="1" x14ac:dyDescent="0.25">
      <c r="A71" s="17" t="s">
        <v>512</v>
      </c>
      <c r="B71" s="153" t="s">
        <v>112</v>
      </c>
      <c r="C71" s="153" t="s">
        <v>112</v>
      </c>
      <c r="D71" s="153" t="s">
        <v>112</v>
      </c>
      <c r="E71" s="153" t="s">
        <v>112</v>
      </c>
      <c r="F71" s="153" t="s">
        <v>112</v>
      </c>
      <c r="G71" s="153" t="s">
        <v>112</v>
      </c>
      <c r="H71" s="153" t="s">
        <v>112</v>
      </c>
      <c r="I71" s="153" t="s">
        <v>112</v>
      </c>
      <c r="J71" s="153" t="s">
        <v>112</v>
      </c>
      <c r="K71" s="153" t="s">
        <v>112</v>
      </c>
      <c r="L71" s="153" t="s">
        <v>112</v>
      </c>
      <c r="M71" s="153" t="s">
        <v>112</v>
      </c>
      <c r="N71" s="153" t="s">
        <v>112</v>
      </c>
      <c r="O71" s="153" t="s">
        <v>112</v>
      </c>
      <c r="P71" s="153" t="s">
        <v>112</v>
      </c>
      <c r="Q71" s="153" t="s">
        <v>112</v>
      </c>
      <c r="R71" s="153" t="s">
        <v>112</v>
      </c>
      <c r="S71" s="153" t="s">
        <v>112</v>
      </c>
      <c r="T71" s="144"/>
    </row>
    <row r="72" spans="1:20" ht="35" thickBot="1" x14ac:dyDescent="0.25">
      <c r="A72" s="17" t="s">
        <v>513</v>
      </c>
      <c r="B72" s="153" t="s">
        <v>112</v>
      </c>
      <c r="C72" s="153" t="s">
        <v>112</v>
      </c>
      <c r="D72" s="153" t="s">
        <v>112</v>
      </c>
      <c r="E72" s="153" t="s">
        <v>112</v>
      </c>
      <c r="F72" s="153" t="s">
        <v>112</v>
      </c>
      <c r="G72" s="153" t="s">
        <v>112</v>
      </c>
      <c r="H72" s="153" t="s">
        <v>112</v>
      </c>
      <c r="I72" s="153" t="s">
        <v>112</v>
      </c>
      <c r="J72" s="153" t="s">
        <v>112</v>
      </c>
      <c r="K72" s="153" t="s">
        <v>112</v>
      </c>
      <c r="L72" s="153" t="s">
        <v>112</v>
      </c>
      <c r="M72" s="153" t="s">
        <v>112</v>
      </c>
      <c r="N72" s="153" t="s">
        <v>112</v>
      </c>
      <c r="O72" s="153" t="s">
        <v>112</v>
      </c>
      <c r="P72" s="153" t="s">
        <v>112</v>
      </c>
      <c r="Q72" s="153" t="s">
        <v>112</v>
      </c>
      <c r="R72" s="153" t="s">
        <v>112</v>
      </c>
      <c r="S72" s="153" t="s">
        <v>112</v>
      </c>
      <c r="T72" s="144"/>
    </row>
    <row r="73" spans="1:20" ht="52" customHeight="1" thickBot="1" x14ac:dyDescent="0.25">
      <c r="A73" s="17" t="s">
        <v>514</v>
      </c>
      <c r="B73" s="153" t="s">
        <v>112</v>
      </c>
      <c r="C73" s="153" t="s">
        <v>112</v>
      </c>
      <c r="D73" s="153" t="s">
        <v>112</v>
      </c>
      <c r="E73" s="153" t="s">
        <v>112</v>
      </c>
      <c r="F73" s="153" t="s">
        <v>112</v>
      </c>
      <c r="G73" s="153" t="s">
        <v>112</v>
      </c>
      <c r="H73" s="153" t="s">
        <v>112</v>
      </c>
      <c r="I73" s="153" t="s">
        <v>112</v>
      </c>
      <c r="J73" s="153" t="s">
        <v>112</v>
      </c>
      <c r="K73" s="153" t="s">
        <v>112</v>
      </c>
      <c r="L73" s="153" t="s">
        <v>112</v>
      </c>
      <c r="M73" s="153" t="s">
        <v>112</v>
      </c>
      <c r="N73" s="153" t="s">
        <v>112</v>
      </c>
      <c r="O73" s="153" t="s">
        <v>112</v>
      </c>
      <c r="P73" s="153" t="s">
        <v>112</v>
      </c>
      <c r="Q73" s="153" t="s">
        <v>112</v>
      </c>
      <c r="R73" s="153" t="s">
        <v>112</v>
      </c>
      <c r="S73" s="153" t="s">
        <v>112</v>
      </c>
      <c r="T73" s="144"/>
    </row>
    <row r="74" spans="1:20" ht="16" customHeight="1" thickBot="1" x14ac:dyDescent="0.25">
      <c r="A74" s="211"/>
      <c r="B74" s="210"/>
      <c r="C74" s="210"/>
      <c r="D74" s="210"/>
      <c r="E74" s="210"/>
      <c r="F74" s="210"/>
      <c r="G74" s="210"/>
      <c r="H74" s="210"/>
      <c r="I74" s="210"/>
      <c r="J74" s="210"/>
      <c r="K74" s="210"/>
      <c r="L74" s="210"/>
      <c r="M74" s="210"/>
      <c r="N74" s="210"/>
      <c r="O74" s="210"/>
      <c r="P74" s="210"/>
      <c r="Q74" s="210"/>
      <c r="R74" s="210"/>
      <c r="S74" s="210"/>
      <c r="T74" s="210"/>
    </row>
    <row r="75" spans="1:20" ht="16" customHeight="1" thickBot="1" x14ac:dyDescent="0.25">
      <c r="A75" s="225" t="s">
        <v>640</v>
      </c>
      <c r="B75" s="225"/>
      <c r="C75" s="225"/>
      <c r="D75" s="225"/>
      <c r="E75" s="225"/>
      <c r="F75" s="225"/>
      <c r="G75" s="225"/>
      <c r="H75" s="225"/>
      <c r="I75" s="225"/>
      <c r="J75" s="210"/>
      <c r="K75" s="210"/>
      <c r="L75" s="210"/>
      <c r="M75" s="210"/>
      <c r="N75" s="210"/>
      <c r="O75" s="210"/>
      <c r="P75" s="210"/>
      <c r="Q75" s="210"/>
      <c r="R75" s="210"/>
      <c r="S75" s="210"/>
      <c r="T75" s="210"/>
    </row>
    <row r="76" spans="1:20" ht="16" customHeight="1" thickBot="1" x14ac:dyDescent="0.25">
      <c r="A76" s="58"/>
      <c r="B76" s="153" t="s">
        <v>112</v>
      </c>
      <c r="C76" s="153" t="s">
        <v>112</v>
      </c>
      <c r="D76" s="153" t="s">
        <v>112</v>
      </c>
      <c r="E76" s="153" t="s">
        <v>112</v>
      </c>
      <c r="F76" s="153" t="s">
        <v>112</v>
      </c>
      <c r="G76" s="153" t="s">
        <v>112</v>
      </c>
      <c r="H76" s="153" t="s">
        <v>112</v>
      </c>
      <c r="I76" s="153" t="s">
        <v>112</v>
      </c>
      <c r="J76" s="153" t="s">
        <v>112</v>
      </c>
      <c r="K76" s="153" t="s">
        <v>112</v>
      </c>
      <c r="L76" s="153" t="s">
        <v>112</v>
      </c>
      <c r="M76" s="153" t="s">
        <v>112</v>
      </c>
      <c r="N76" s="153" t="s">
        <v>112</v>
      </c>
      <c r="O76" s="153" t="s">
        <v>112</v>
      </c>
      <c r="P76" s="153" t="s">
        <v>112</v>
      </c>
      <c r="Q76" s="153" t="s">
        <v>112</v>
      </c>
      <c r="R76" s="153" t="s">
        <v>112</v>
      </c>
      <c r="S76" s="153" t="s">
        <v>112</v>
      </c>
      <c r="T76" s="144"/>
    </row>
    <row r="77" spans="1:20" ht="16" customHeight="1" thickBot="1" x14ac:dyDescent="0.25">
      <c r="A77" s="58"/>
      <c r="B77" s="153" t="s">
        <v>112</v>
      </c>
      <c r="C77" s="153" t="s">
        <v>112</v>
      </c>
      <c r="D77" s="153" t="s">
        <v>112</v>
      </c>
      <c r="E77" s="153" t="s">
        <v>112</v>
      </c>
      <c r="F77" s="153" t="s">
        <v>112</v>
      </c>
      <c r="G77" s="153" t="s">
        <v>112</v>
      </c>
      <c r="H77" s="153" t="s">
        <v>112</v>
      </c>
      <c r="I77" s="153" t="s">
        <v>112</v>
      </c>
      <c r="J77" s="153" t="s">
        <v>112</v>
      </c>
      <c r="K77" s="153" t="s">
        <v>112</v>
      </c>
      <c r="L77" s="153" t="s">
        <v>112</v>
      </c>
      <c r="M77" s="153" t="s">
        <v>112</v>
      </c>
      <c r="N77" s="153" t="s">
        <v>112</v>
      </c>
      <c r="O77" s="153" t="s">
        <v>112</v>
      </c>
      <c r="P77" s="153" t="s">
        <v>112</v>
      </c>
      <c r="Q77" s="153" t="s">
        <v>112</v>
      </c>
      <c r="R77" s="153" t="s">
        <v>112</v>
      </c>
      <c r="S77" s="153" t="s">
        <v>112</v>
      </c>
      <c r="T77" s="144"/>
    </row>
    <row r="78" spans="1:20" ht="16" customHeight="1" thickBot="1" x14ac:dyDescent="0.25">
      <c r="A78" s="58"/>
      <c r="B78" s="153" t="s">
        <v>112</v>
      </c>
      <c r="C78" s="153" t="s">
        <v>112</v>
      </c>
      <c r="D78" s="153" t="s">
        <v>112</v>
      </c>
      <c r="E78" s="153" t="s">
        <v>112</v>
      </c>
      <c r="F78" s="153" t="s">
        <v>112</v>
      </c>
      <c r="G78" s="153" t="s">
        <v>112</v>
      </c>
      <c r="H78" s="153" t="s">
        <v>112</v>
      </c>
      <c r="I78" s="153" t="s">
        <v>112</v>
      </c>
      <c r="J78" s="153" t="s">
        <v>112</v>
      </c>
      <c r="K78" s="153" t="s">
        <v>112</v>
      </c>
      <c r="L78" s="153" t="s">
        <v>112</v>
      </c>
      <c r="M78" s="153" t="s">
        <v>112</v>
      </c>
      <c r="N78" s="153" t="s">
        <v>112</v>
      </c>
      <c r="O78" s="153" t="s">
        <v>112</v>
      </c>
      <c r="P78" s="153" t="s">
        <v>112</v>
      </c>
      <c r="Q78" s="153" t="s">
        <v>112</v>
      </c>
      <c r="R78" s="153" t="s">
        <v>112</v>
      </c>
      <c r="S78" s="153" t="s">
        <v>112</v>
      </c>
      <c r="T78" s="144"/>
    </row>
    <row r="79" spans="1:20" ht="35" customHeight="1" thickBot="1" x14ac:dyDescent="0.25">
      <c r="A79" s="158" t="s">
        <v>539</v>
      </c>
      <c r="B79" s="153"/>
      <c r="C79" s="153"/>
      <c r="D79" s="153"/>
      <c r="E79" s="153"/>
      <c r="F79" s="153"/>
      <c r="G79" s="153"/>
      <c r="H79" s="153"/>
      <c r="I79" s="153"/>
      <c r="J79" s="153"/>
      <c r="K79" s="153"/>
      <c r="L79" s="153"/>
      <c r="M79" s="153"/>
      <c r="N79" s="153"/>
      <c r="O79" s="153"/>
      <c r="P79" s="153"/>
      <c r="Q79" s="153"/>
      <c r="R79" s="153"/>
      <c r="S79" s="153"/>
      <c r="T79" s="144"/>
    </row>
    <row r="80" spans="1:20" ht="16" customHeight="1" thickBot="1" x14ac:dyDescent="0.25">
      <c r="A80" s="211"/>
      <c r="B80" s="210"/>
      <c r="C80" s="210"/>
      <c r="D80" s="210"/>
      <c r="E80" s="210"/>
      <c r="F80" s="210"/>
      <c r="G80" s="210"/>
      <c r="H80" s="210"/>
      <c r="I80" s="210"/>
      <c r="J80" s="210"/>
      <c r="K80" s="210"/>
      <c r="L80" s="210"/>
      <c r="M80" s="210"/>
      <c r="N80" s="210"/>
      <c r="O80" s="210"/>
      <c r="P80" s="210"/>
      <c r="Q80" s="210"/>
      <c r="R80" s="210"/>
      <c r="S80" s="210"/>
      <c r="T80" s="210"/>
    </row>
    <row r="81" spans="1:20" ht="16" customHeight="1" thickBot="1" x14ac:dyDescent="0.25">
      <c r="A81" s="255"/>
      <c r="B81" s="198"/>
      <c r="C81" s="198"/>
      <c r="D81" s="198"/>
      <c r="E81" s="198"/>
      <c r="F81" s="198"/>
      <c r="G81" s="198"/>
      <c r="H81" s="198"/>
      <c r="I81" s="198"/>
      <c r="J81" s="198"/>
      <c r="K81" s="198"/>
      <c r="L81" s="198"/>
      <c r="M81" s="198"/>
      <c r="N81" s="198"/>
      <c r="O81" s="198"/>
      <c r="P81" s="198"/>
      <c r="Q81" s="198"/>
      <c r="R81" s="198"/>
      <c r="S81" s="198"/>
      <c r="T81" s="256"/>
    </row>
    <row r="82" spans="1:20" ht="16" customHeight="1" thickBot="1" x14ac:dyDescent="0.25">
      <c r="A82" s="165" t="s">
        <v>137</v>
      </c>
      <c r="B82" s="144"/>
      <c r="C82" s="144"/>
      <c r="D82" s="144"/>
      <c r="E82" s="144"/>
      <c r="F82" s="144"/>
      <c r="G82" s="144"/>
      <c r="H82" s="144"/>
      <c r="I82" s="144"/>
      <c r="J82" s="144"/>
      <c r="K82" s="144"/>
      <c r="L82" s="144"/>
      <c r="M82" s="144"/>
      <c r="N82" s="144"/>
      <c r="O82" s="144"/>
      <c r="P82" s="144"/>
      <c r="Q82" s="144"/>
      <c r="R82" s="144"/>
      <c r="S82" s="144"/>
      <c r="T82" s="144"/>
    </row>
    <row r="83" spans="1:20" ht="16" customHeight="1" thickBot="1" x14ac:dyDescent="0.25">
      <c r="A83" s="252"/>
      <c r="B83" s="253"/>
      <c r="C83" s="253"/>
      <c r="D83" s="253"/>
      <c r="E83" s="253"/>
      <c r="F83" s="253"/>
      <c r="G83" s="253"/>
      <c r="H83" s="253"/>
      <c r="I83" s="253"/>
      <c r="J83" s="253"/>
      <c r="K83" s="253"/>
      <c r="L83" s="253"/>
      <c r="M83" s="253"/>
      <c r="N83" s="253"/>
      <c r="O83" s="253"/>
      <c r="P83" s="253"/>
      <c r="Q83" s="253"/>
      <c r="R83" s="253"/>
      <c r="S83" s="253"/>
      <c r="T83" s="254"/>
    </row>
    <row r="84" spans="1:20" ht="35" customHeight="1" thickBot="1" x14ac:dyDescent="0.25">
      <c r="A84" s="245" t="s">
        <v>243</v>
      </c>
      <c r="B84" s="245"/>
      <c r="C84" s="245"/>
      <c r="D84" s="245"/>
      <c r="E84" s="245"/>
      <c r="F84" s="245"/>
      <c r="G84" s="245"/>
      <c r="H84" s="245"/>
      <c r="I84" s="245"/>
      <c r="J84" s="249"/>
      <c r="K84" s="250"/>
      <c r="L84" s="250"/>
      <c r="M84" s="250"/>
      <c r="N84" s="250"/>
      <c r="O84" s="250"/>
      <c r="P84" s="250"/>
      <c r="Q84" s="250"/>
      <c r="R84" s="250"/>
      <c r="S84" s="250"/>
      <c r="T84" s="251"/>
    </row>
    <row r="85" spans="1:20" ht="16" customHeight="1" thickBot="1" x14ac:dyDescent="0.25">
      <c r="A85" s="242"/>
      <c r="B85" s="198"/>
      <c r="C85" s="198"/>
      <c r="D85" s="198"/>
      <c r="E85" s="198"/>
      <c r="F85" s="198"/>
      <c r="G85" s="198"/>
      <c r="H85" s="198"/>
      <c r="I85" s="198"/>
      <c r="J85" s="198"/>
      <c r="K85" s="198"/>
      <c r="L85" s="198"/>
      <c r="M85" s="198"/>
      <c r="N85" s="198"/>
      <c r="O85" s="198"/>
      <c r="P85" s="198"/>
      <c r="Q85" s="198"/>
      <c r="R85" s="198"/>
      <c r="S85" s="198"/>
      <c r="T85" s="256"/>
    </row>
    <row r="86" spans="1:20" ht="16" customHeight="1" thickBot="1" x14ac:dyDescent="0.25">
      <c r="A86" s="146"/>
      <c r="B86" s="154">
        <f t="shared" ref="B86:S86" si="1">EDATE(START_DATE,B87)</f>
        <v>46235</v>
      </c>
      <c r="C86" s="154">
        <f t="shared" si="1"/>
        <v>46266</v>
      </c>
      <c r="D86" s="154">
        <f t="shared" si="1"/>
        <v>46296</v>
      </c>
      <c r="E86" s="154">
        <f t="shared" si="1"/>
        <v>46327</v>
      </c>
      <c r="F86" s="154">
        <f t="shared" si="1"/>
        <v>46357</v>
      </c>
      <c r="G86" s="154">
        <f t="shared" si="1"/>
        <v>46388</v>
      </c>
      <c r="H86" s="154">
        <f t="shared" si="1"/>
        <v>46419</v>
      </c>
      <c r="I86" s="154">
        <f t="shared" si="1"/>
        <v>46447</v>
      </c>
      <c r="J86" s="154">
        <f t="shared" si="1"/>
        <v>46478</v>
      </c>
      <c r="K86" s="154">
        <f t="shared" si="1"/>
        <v>46508</v>
      </c>
      <c r="L86" s="154">
        <f t="shared" si="1"/>
        <v>46539</v>
      </c>
      <c r="M86" s="154">
        <f t="shared" si="1"/>
        <v>46569</v>
      </c>
      <c r="N86" s="154">
        <f t="shared" si="1"/>
        <v>46600</v>
      </c>
      <c r="O86" s="154">
        <f t="shared" si="1"/>
        <v>46631</v>
      </c>
      <c r="P86" s="154">
        <f t="shared" si="1"/>
        <v>46661</v>
      </c>
      <c r="Q86" s="154">
        <f t="shared" si="1"/>
        <v>46692</v>
      </c>
      <c r="R86" s="154">
        <f t="shared" si="1"/>
        <v>46722</v>
      </c>
      <c r="S86" s="154">
        <f t="shared" si="1"/>
        <v>46753</v>
      </c>
      <c r="T86" s="154" t="s">
        <v>168</v>
      </c>
    </row>
    <row r="87" spans="1:20" ht="16" customHeight="1" thickBot="1" x14ac:dyDescent="0.25">
      <c r="A87" s="2" t="s">
        <v>36</v>
      </c>
      <c r="B87" s="163">
        <f t="shared" ref="B87:S87" si="2">B34</f>
        <v>1</v>
      </c>
      <c r="C87" s="163">
        <f t="shared" si="2"/>
        <v>2</v>
      </c>
      <c r="D87" s="163">
        <f t="shared" si="2"/>
        <v>3</v>
      </c>
      <c r="E87" s="163">
        <f t="shared" si="2"/>
        <v>4</v>
      </c>
      <c r="F87" s="163">
        <f t="shared" si="2"/>
        <v>5</v>
      </c>
      <c r="G87" s="163">
        <f t="shared" si="2"/>
        <v>6</v>
      </c>
      <c r="H87" s="163">
        <f t="shared" si="2"/>
        <v>7</v>
      </c>
      <c r="I87" s="163">
        <f t="shared" si="2"/>
        <v>8</v>
      </c>
      <c r="J87" s="163">
        <f t="shared" si="2"/>
        <v>9</v>
      </c>
      <c r="K87" s="163">
        <f t="shared" si="2"/>
        <v>10</v>
      </c>
      <c r="L87" s="163">
        <f t="shared" si="2"/>
        <v>11</v>
      </c>
      <c r="M87" s="163">
        <f t="shared" si="2"/>
        <v>12</v>
      </c>
      <c r="N87" s="163">
        <f t="shared" si="2"/>
        <v>13</v>
      </c>
      <c r="O87" s="163">
        <f t="shared" si="2"/>
        <v>14</v>
      </c>
      <c r="P87" s="163">
        <f t="shared" si="2"/>
        <v>15</v>
      </c>
      <c r="Q87" s="163">
        <f t="shared" si="2"/>
        <v>16</v>
      </c>
      <c r="R87" s="163">
        <f t="shared" si="2"/>
        <v>17</v>
      </c>
      <c r="S87" s="163">
        <f t="shared" si="2"/>
        <v>18</v>
      </c>
      <c r="T87" s="144"/>
    </row>
    <row r="88" spans="1:20" ht="16" customHeight="1" thickBot="1" x14ac:dyDescent="0.25">
      <c r="A88" s="225" t="s">
        <v>176</v>
      </c>
      <c r="B88" s="225"/>
      <c r="C88" s="225"/>
      <c r="D88" s="225"/>
      <c r="E88" s="225"/>
      <c r="F88" s="225"/>
      <c r="G88" s="225"/>
      <c r="H88" s="225"/>
      <c r="I88" s="225"/>
      <c r="J88" s="210"/>
      <c r="K88" s="210"/>
      <c r="L88" s="210"/>
      <c r="M88" s="210"/>
      <c r="N88" s="210"/>
      <c r="O88" s="210"/>
      <c r="P88" s="210"/>
      <c r="Q88" s="210"/>
      <c r="R88" s="210"/>
      <c r="S88" s="210"/>
      <c r="T88" s="210"/>
    </row>
    <row r="89" spans="1:20" ht="35" thickBot="1" x14ac:dyDescent="0.25">
      <c r="A89" s="17" t="s">
        <v>515</v>
      </c>
      <c r="B89" s="153" t="s">
        <v>112</v>
      </c>
      <c r="C89" s="153" t="s">
        <v>112</v>
      </c>
      <c r="D89" s="153" t="s">
        <v>112</v>
      </c>
      <c r="E89" s="153" t="s">
        <v>112</v>
      </c>
      <c r="F89" s="153" t="s">
        <v>112</v>
      </c>
      <c r="G89" s="153" t="s">
        <v>112</v>
      </c>
      <c r="H89" s="153" t="s">
        <v>112</v>
      </c>
      <c r="I89" s="153" t="s">
        <v>112</v>
      </c>
      <c r="J89" s="153" t="s">
        <v>112</v>
      </c>
      <c r="K89" s="153" t="s">
        <v>112</v>
      </c>
      <c r="L89" s="153" t="s">
        <v>112</v>
      </c>
      <c r="M89" s="153" t="s">
        <v>112</v>
      </c>
      <c r="N89" s="153" t="s">
        <v>112</v>
      </c>
      <c r="O89" s="153" t="s">
        <v>112</v>
      </c>
      <c r="P89" s="153" t="s">
        <v>112</v>
      </c>
      <c r="Q89" s="153" t="s">
        <v>112</v>
      </c>
      <c r="R89" s="153" t="s">
        <v>112</v>
      </c>
      <c r="S89" s="153" t="s">
        <v>112</v>
      </c>
      <c r="T89" s="144"/>
    </row>
    <row r="90" spans="1:20" ht="16" customHeight="1" thickBot="1" x14ac:dyDescent="0.25">
      <c r="A90" s="17" t="s">
        <v>516</v>
      </c>
      <c r="B90" s="153" t="s">
        <v>112</v>
      </c>
      <c r="C90" s="153" t="s">
        <v>112</v>
      </c>
      <c r="D90" s="153" t="s">
        <v>112</v>
      </c>
      <c r="E90" s="153" t="s">
        <v>112</v>
      </c>
      <c r="F90" s="153" t="s">
        <v>112</v>
      </c>
      <c r="G90" s="153" t="s">
        <v>112</v>
      </c>
      <c r="H90" s="153" t="s">
        <v>112</v>
      </c>
      <c r="I90" s="153" t="s">
        <v>112</v>
      </c>
      <c r="J90" s="153" t="s">
        <v>112</v>
      </c>
      <c r="K90" s="153" t="s">
        <v>112</v>
      </c>
      <c r="L90" s="153" t="s">
        <v>112</v>
      </c>
      <c r="M90" s="153" t="s">
        <v>112</v>
      </c>
      <c r="N90" s="153" t="s">
        <v>112</v>
      </c>
      <c r="O90" s="153" t="s">
        <v>112</v>
      </c>
      <c r="P90" s="153" t="s">
        <v>112</v>
      </c>
      <c r="Q90" s="153" t="s">
        <v>112</v>
      </c>
      <c r="R90" s="153" t="s">
        <v>112</v>
      </c>
      <c r="S90" s="153" t="s">
        <v>112</v>
      </c>
      <c r="T90" s="144"/>
    </row>
    <row r="91" spans="1:20" ht="16" customHeight="1" thickBot="1" x14ac:dyDescent="0.25">
      <c r="A91" s="17" t="s">
        <v>517</v>
      </c>
      <c r="B91" s="153" t="s">
        <v>112</v>
      </c>
      <c r="C91" s="153" t="s">
        <v>112</v>
      </c>
      <c r="D91" s="153" t="s">
        <v>112</v>
      </c>
      <c r="E91" s="153" t="s">
        <v>112</v>
      </c>
      <c r="F91" s="153" t="s">
        <v>112</v>
      </c>
      <c r="G91" s="153" t="s">
        <v>112</v>
      </c>
      <c r="H91" s="153" t="s">
        <v>112</v>
      </c>
      <c r="I91" s="153" t="s">
        <v>112</v>
      </c>
      <c r="J91" s="153" t="s">
        <v>112</v>
      </c>
      <c r="K91" s="153" t="s">
        <v>112</v>
      </c>
      <c r="L91" s="153" t="s">
        <v>112</v>
      </c>
      <c r="M91" s="153" t="s">
        <v>112</v>
      </c>
      <c r="N91" s="153" t="s">
        <v>112</v>
      </c>
      <c r="O91" s="153" t="s">
        <v>112</v>
      </c>
      <c r="P91" s="153" t="s">
        <v>112</v>
      </c>
      <c r="Q91" s="153" t="s">
        <v>112</v>
      </c>
      <c r="R91" s="153" t="s">
        <v>112</v>
      </c>
      <c r="S91" s="153" t="s">
        <v>112</v>
      </c>
      <c r="T91" s="144"/>
    </row>
    <row r="92" spans="1:20" ht="35" thickBot="1" x14ac:dyDescent="0.25">
      <c r="A92" s="17" t="s">
        <v>518</v>
      </c>
      <c r="B92" s="153" t="s">
        <v>112</v>
      </c>
      <c r="C92" s="153" t="s">
        <v>112</v>
      </c>
      <c r="D92" s="153" t="s">
        <v>112</v>
      </c>
      <c r="E92" s="153" t="s">
        <v>112</v>
      </c>
      <c r="F92" s="153" t="s">
        <v>112</v>
      </c>
      <c r="G92" s="153" t="s">
        <v>112</v>
      </c>
      <c r="H92" s="153" t="s">
        <v>112</v>
      </c>
      <c r="I92" s="153" t="s">
        <v>112</v>
      </c>
      <c r="J92" s="153" t="s">
        <v>112</v>
      </c>
      <c r="K92" s="153" t="s">
        <v>112</v>
      </c>
      <c r="L92" s="153" t="s">
        <v>112</v>
      </c>
      <c r="M92" s="153" t="s">
        <v>112</v>
      </c>
      <c r="N92" s="153" t="s">
        <v>112</v>
      </c>
      <c r="O92" s="153" t="s">
        <v>112</v>
      </c>
      <c r="P92" s="153" t="s">
        <v>112</v>
      </c>
      <c r="Q92" s="153" t="s">
        <v>112</v>
      </c>
      <c r="R92" s="153" t="s">
        <v>112</v>
      </c>
      <c r="S92" s="153" t="s">
        <v>112</v>
      </c>
      <c r="T92" s="144"/>
    </row>
    <row r="93" spans="1:20" ht="16" customHeight="1" thickBot="1" x14ac:dyDescent="0.25">
      <c r="A93" s="17" t="s">
        <v>519</v>
      </c>
      <c r="B93" s="153" t="s">
        <v>112</v>
      </c>
      <c r="C93" s="153" t="s">
        <v>112</v>
      </c>
      <c r="D93" s="153" t="s">
        <v>112</v>
      </c>
      <c r="E93" s="153" t="s">
        <v>112</v>
      </c>
      <c r="F93" s="153" t="s">
        <v>112</v>
      </c>
      <c r="G93" s="153" t="s">
        <v>112</v>
      </c>
      <c r="H93" s="153" t="s">
        <v>112</v>
      </c>
      <c r="I93" s="153" t="s">
        <v>112</v>
      </c>
      <c r="J93" s="153" t="s">
        <v>112</v>
      </c>
      <c r="K93" s="153" t="s">
        <v>112</v>
      </c>
      <c r="L93" s="153" t="s">
        <v>112</v>
      </c>
      <c r="M93" s="153" t="s">
        <v>112</v>
      </c>
      <c r="N93" s="153" t="s">
        <v>112</v>
      </c>
      <c r="O93" s="153" t="s">
        <v>112</v>
      </c>
      <c r="P93" s="153" t="s">
        <v>112</v>
      </c>
      <c r="Q93" s="153" t="s">
        <v>112</v>
      </c>
      <c r="R93" s="153" t="s">
        <v>112</v>
      </c>
      <c r="S93" s="153" t="s">
        <v>112</v>
      </c>
      <c r="T93" s="144"/>
    </row>
    <row r="94" spans="1:20" ht="16" customHeight="1" thickBot="1" x14ac:dyDescent="0.25">
      <c r="A94" s="17" t="s">
        <v>520</v>
      </c>
      <c r="B94" s="153" t="s">
        <v>112</v>
      </c>
      <c r="C94" s="153" t="s">
        <v>112</v>
      </c>
      <c r="D94" s="153" t="s">
        <v>112</v>
      </c>
      <c r="E94" s="153" t="s">
        <v>112</v>
      </c>
      <c r="F94" s="153" t="s">
        <v>112</v>
      </c>
      <c r="G94" s="153" t="s">
        <v>112</v>
      </c>
      <c r="H94" s="153" t="s">
        <v>112</v>
      </c>
      <c r="I94" s="153" t="s">
        <v>112</v>
      </c>
      <c r="J94" s="153" t="s">
        <v>112</v>
      </c>
      <c r="K94" s="153" t="s">
        <v>112</v>
      </c>
      <c r="L94" s="153" t="s">
        <v>112</v>
      </c>
      <c r="M94" s="153" t="s">
        <v>112</v>
      </c>
      <c r="N94" s="153" t="s">
        <v>112</v>
      </c>
      <c r="O94" s="153" t="s">
        <v>112</v>
      </c>
      <c r="P94" s="153" t="s">
        <v>112</v>
      </c>
      <c r="Q94" s="153" t="s">
        <v>112</v>
      </c>
      <c r="R94" s="153" t="s">
        <v>112</v>
      </c>
      <c r="S94" s="153" t="s">
        <v>112</v>
      </c>
      <c r="T94" s="144"/>
    </row>
    <row r="95" spans="1:20" ht="52" thickBot="1" x14ac:dyDescent="0.25">
      <c r="A95" s="17" t="s">
        <v>521</v>
      </c>
      <c r="B95" s="153" t="s">
        <v>112</v>
      </c>
      <c r="C95" s="153" t="s">
        <v>112</v>
      </c>
      <c r="D95" s="153" t="s">
        <v>112</v>
      </c>
      <c r="E95" s="153" t="s">
        <v>112</v>
      </c>
      <c r="F95" s="153" t="s">
        <v>112</v>
      </c>
      <c r="G95" s="153" t="s">
        <v>112</v>
      </c>
      <c r="H95" s="153" t="s">
        <v>112</v>
      </c>
      <c r="I95" s="153" t="s">
        <v>112</v>
      </c>
      <c r="J95" s="153" t="s">
        <v>112</v>
      </c>
      <c r="K95" s="153" t="s">
        <v>112</v>
      </c>
      <c r="L95" s="153" t="s">
        <v>112</v>
      </c>
      <c r="M95" s="153" t="s">
        <v>112</v>
      </c>
      <c r="N95" s="153" t="s">
        <v>112</v>
      </c>
      <c r="O95" s="153" t="s">
        <v>112</v>
      </c>
      <c r="P95" s="153" t="s">
        <v>112</v>
      </c>
      <c r="Q95" s="153" t="s">
        <v>112</v>
      </c>
      <c r="R95" s="153" t="s">
        <v>112</v>
      </c>
      <c r="S95" s="153" t="s">
        <v>112</v>
      </c>
      <c r="T95" s="144"/>
    </row>
    <row r="96" spans="1:20" ht="35" thickBot="1" x14ac:dyDescent="0.25">
      <c r="A96" s="17" t="s">
        <v>522</v>
      </c>
      <c r="B96" s="153" t="s">
        <v>112</v>
      </c>
      <c r="C96" s="153" t="s">
        <v>112</v>
      </c>
      <c r="D96" s="153" t="s">
        <v>112</v>
      </c>
      <c r="E96" s="153" t="s">
        <v>112</v>
      </c>
      <c r="F96" s="153" t="s">
        <v>112</v>
      </c>
      <c r="G96" s="153" t="s">
        <v>112</v>
      </c>
      <c r="H96" s="153" t="s">
        <v>112</v>
      </c>
      <c r="I96" s="153" t="s">
        <v>112</v>
      </c>
      <c r="J96" s="153" t="s">
        <v>112</v>
      </c>
      <c r="K96" s="153" t="s">
        <v>112</v>
      </c>
      <c r="L96" s="153" t="s">
        <v>112</v>
      </c>
      <c r="M96" s="153" t="s">
        <v>112</v>
      </c>
      <c r="N96" s="153" t="s">
        <v>112</v>
      </c>
      <c r="O96" s="153" t="s">
        <v>112</v>
      </c>
      <c r="P96" s="153" t="s">
        <v>112</v>
      </c>
      <c r="Q96" s="153" t="s">
        <v>112</v>
      </c>
      <c r="R96" s="153" t="s">
        <v>112</v>
      </c>
      <c r="S96" s="153" t="s">
        <v>112</v>
      </c>
      <c r="T96" s="144"/>
    </row>
    <row r="97" spans="1:20" ht="16" customHeight="1" thickBot="1" x14ac:dyDescent="0.25">
      <c r="A97" s="17" t="s">
        <v>523</v>
      </c>
      <c r="B97" s="153" t="s">
        <v>112</v>
      </c>
      <c r="C97" s="153" t="s">
        <v>112</v>
      </c>
      <c r="D97" s="153" t="s">
        <v>112</v>
      </c>
      <c r="E97" s="153" t="s">
        <v>112</v>
      </c>
      <c r="F97" s="153" t="s">
        <v>112</v>
      </c>
      <c r="G97" s="153" t="s">
        <v>112</v>
      </c>
      <c r="H97" s="153" t="s">
        <v>112</v>
      </c>
      <c r="I97" s="153" t="s">
        <v>112</v>
      </c>
      <c r="J97" s="153" t="s">
        <v>112</v>
      </c>
      <c r="K97" s="153" t="s">
        <v>112</v>
      </c>
      <c r="L97" s="153" t="s">
        <v>112</v>
      </c>
      <c r="M97" s="153" t="s">
        <v>112</v>
      </c>
      <c r="N97" s="153" t="s">
        <v>112</v>
      </c>
      <c r="O97" s="153" t="s">
        <v>112</v>
      </c>
      <c r="P97" s="153" t="s">
        <v>112</v>
      </c>
      <c r="Q97" s="153" t="s">
        <v>112</v>
      </c>
      <c r="R97" s="153" t="s">
        <v>112</v>
      </c>
      <c r="S97" s="153" t="s">
        <v>112</v>
      </c>
      <c r="T97" s="144"/>
    </row>
    <row r="98" spans="1:20" ht="35" customHeight="1" thickBot="1" x14ac:dyDescent="0.25">
      <c r="A98" s="17" t="s">
        <v>524</v>
      </c>
      <c r="B98" s="153" t="s">
        <v>112</v>
      </c>
      <c r="C98" s="153" t="s">
        <v>112</v>
      </c>
      <c r="D98" s="153" t="s">
        <v>112</v>
      </c>
      <c r="E98" s="153" t="s">
        <v>112</v>
      </c>
      <c r="F98" s="153" t="s">
        <v>112</v>
      </c>
      <c r="G98" s="153" t="s">
        <v>112</v>
      </c>
      <c r="H98" s="153" t="s">
        <v>112</v>
      </c>
      <c r="I98" s="153" t="s">
        <v>112</v>
      </c>
      <c r="J98" s="153" t="s">
        <v>112</v>
      </c>
      <c r="K98" s="153" t="s">
        <v>112</v>
      </c>
      <c r="L98" s="153" t="s">
        <v>112</v>
      </c>
      <c r="M98" s="153" t="s">
        <v>112</v>
      </c>
      <c r="N98" s="153" t="s">
        <v>112</v>
      </c>
      <c r="O98" s="153" t="s">
        <v>112</v>
      </c>
      <c r="P98" s="153" t="s">
        <v>112</v>
      </c>
      <c r="Q98" s="153" t="s">
        <v>112</v>
      </c>
      <c r="R98" s="153" t="s">
        <v>112</v>
      </c>
      <c r="S98" s="153" t="s">
        <v>112</v>
      </c>
      <c r="T98" s="144"/>
    </row>
    <row r="99" spans="1:20" ht="16" customHeight="1" thickBot="1" x14ac:dyDescent="0.25">
      <c r="A99" s="211"/>
      <c r="B99" s="210"/>
      <c r="C99" s="210"/>
      <c r="D99" s="210"/>
      <c r="E99" s="210"/>
      <c r="F99" s="210"/>
      <c r="G99" s="210"/>
      <c r="H99" s="210"/>
      <c r="I99" s="210"/>
      <c r="J99" s="210"/>
      <c r="K99" s="210"/>
      <c r="L99" s="210"/>
      <c r="M99" s="210"/>
      <c r="N99" s="210"/>
      <c r="O99" s="210"/>
      <c r="P99" s="210"/>
      <c r="Q99" s="210"/>
      <c r="R99" s="210"/>
      <c r="S99" s="210"/>
      <c r="T99" s="210"/>
    </row>
    <row r="100" spans="1:20" ht="16" customHeight="1" thickBot="1" x14ac:dyDescent="0.25">
      <c r="A100" s="225" t="s">
        <v>639</v>
      </c>
      <c r="B100" s="225"/>
      <c r="C100" s="225"/>
      <c r="D100" s="225"/>
      <c r="E100" s="225"/>
      <c r="F100" s="225"/>
      <c r="G100" s="225"/>
      <c r="H100" s="225"/>
      <c r="I100" s="225"/>
      <c r="J100" s="210"/>
      <c r="K100" s="210"/>
      <c r="L100" s="210"/>
      <c r="M100" s="210"/>
      <c r="N100" s="210"/>
      <c r="O100" s="210"/>
      <c r="P100" s="210"/>
      <c r="Q100" s="210"/>
      <c r="R100" s="210"/>
      <c r="S100" s="210"/>
      <c r="T100" s="210"/>
    </row>
    <row r="101" spans="1:20" ht="16" customHeight="1" thickBot="1" x14ac:dyDescent="0.25">
      <c r="A101" s="58"/>
      <c r="B101" s="153" t="s">
        <v>112</v>
      </c>
      <c r="C101" s="153" t="s">
        <v>112</v>
      </c>
      <c r="D101" s="153" t="s">
        <v>112</v>
      </c>
      <c r="E101" s="153" t="s">
        <v>112</v>
      </c>
      <c r="F101" s="153" t="s">
        <v>112</v>
      </c>
      <c r="G101" s="153" t="s">
        <v>112</v>
      </c>
      <c r="H101" s="153" t="s">
        <v>112</v>
      </c>
      <c r="I101" s="153" t="s">
        <v>112</v>
      </c>
      <c r="J101" s="153" t="s">
        <v>112</v>
      </c>
      <c r="K101" s="153" t="s">
        <v>112</v>
      </c>
      <c r="L101" s="153" t="s">
        <v>112</v>
      </c>
      <c r="M101" s="153" t="s">
        <v>112</v>
      </c>
      <c r="N101" s="153" t="s">
        <v>112</v>
      </c>
      <c r="O101" s="153" t="s">
        <v>112</v>
      </c>
      <c r="P101" s="153" t="s">
        <v>112</v>
      </c>
      <c r="Q101" s="153" t="s">
        <v>112</v>
      </c>
      <c r="R101" s="153" t="s">
        <v>112</v>
      </c>
      <c r="S101" s="153" t="s">
        <v>112</v>
      </c>
      <c r="T101" s="144"/>
    </row>
    <row r="102" spans="1:20" ht="16" customHeight="1" thickBot="1" x14ac:dyDescent="0.25">
      <c r="A102" s="58"/>
      <c r="B102" s="153" t="s">
        <v>112</v>
      </c>
      <c r="C102" s="153" t="s">
        <v>112</v>
      </c>
      <c r="D102" s="153" t="s">
        <v>112</v>
      </c>
      <c r="E102" s="153" t="s">
        <v>112</v>
      </c>
      <c r="F102" s="153" t="s">
        <v>112</v>
      </c>
      <c r="G102" s="153" t="s">
        <v>112</v>
      </c>
      <c r="H102" s="153" t="s">
        <v>112</v>
      </c>
      <c r="I102" s="153" t="s">
        <v>112</v>
      </c>
      <c r="J102" s="153" t="s">
        <v>112</v>
      </c>
      <c r="K102" s="153" t="s">
        <v>112</v>
      </c>
      <c r="L102" s="153" t="s">
        <v>112</v>
      </c>
      <c r="M102" s="153" t="s">
        <v>112</v>
      </c>
      <c r="N102" s="153" t="s">
        <v>112</v>
      </c>
      <c r="O102" s="153" t="s">
        <v>112</v>
      </c>
      <c r="P102" s="153" t="s">
        <v>112</v>
      </c>
      <c r="Q102" s="153" t="s">
        <v>112</v>
      </c>
      <c r="R102" s="153" t="s">
        <v>112</v>
      </c>
      <c r="S102" s="153" t="s">
        <v>112</v>
      </c>
      <c r="T102" s="144"/>
    </row>
    <row r="103" spans="1:20" ht="16" customHeight="1" thickBot="1" x14ac:dyDescent="0.25">
      <c r="A103" s="58"/>
      <c r="B103" s="153" t="s">
        <v>112</v>
      </c>
      <c r="C103" s="153" t="s">
        <v>112</v>
      </c>
      <c r="D103" s="153" t="s">
        <v>112</v>
      </c>
      <c r="E103" s="153" t="s">
        <v>112</v>
      </c>
      <c r="F103" s="153" t="s">
        <v>112</v>
      </c>
      <c r="G103" s="153" t="s">
        <v>112</v>
      </c>
      <c r="H103" s="153" t="s">
        <v>112</v>
      </c>
      <c r="I103" s="153" t="s">
        <v>112</v>
      </c>
      <c r="J103" s="153" t="s">
        <v>112</v>
      </c>
      <c r="K103" s="153" t="s">
        <v>112</v>
      </c>
      <c r="L103" s="153" t="s">
        <v>112</v>
      </c>
      <c r="M103" s="153" t="s">
        <v>112</v>
      </c>
      <c r="N103" s="153" t="s">
        <v>112</v>
      </c>
      <c r="O103" s="153" t="s">
        <v>112</v>
      </c>
      <c r="P103" s="153" t="s">
        <v>112</v>
      </c>
      <c r="Q103" s="153" t="s">
        <v>112</v>
      </c>
      <c r="R103" s="153" t="s">
        <v>112</v>
      </c>
      <c r="S103" s="153" t="s">
        <v>112</v>
      </c>
      <c r="T103" s="144"/>
    </row>
    <row r="104" spans="1:20" ht="35" customHeight="1" thickBot="1" x14ac:dyDescent="0.25">
      <c r="A104" s="158" t="s">
        <v>539</v>
      </c>
      <c r="B104" s="153"/>
      <c r="C104" s="153"/>
      <c r="D104" s="153"/>
      <c r="E104" s="153"/>
      <c r="F104" s="153"/>
      <c r="G104" s="153"/>
      <c r="H104" s="153"/>
      <c r="I104" s="153"/>
      <c r="J104" s="153"/>
      <c r="K104" s="153"/>
      <c r="L104" s="153"/>
      <c r="M104" s="153"/>
      <c r="N104" s="153"/>
      <c r="O104" s="153"/>
      <c r="P104" s="153"/>
      <c r="Q104" s="153"/>
      <c r="R104" s="153"/>
      <c r="S104" s="153"/>
      <c r="T104" s="144"/>
    </row>
    <row r="105" spans="1:20" ht="16" customHeight="1" thickBot="1" x14ac:dyDescent="0.25">
      <c r="A105" s="211"/>
      <c r="B105" s="210"/>
      <c r="C105" s="210"/>
      <c r="D105" s="210"/>
      <c r="E105" s="210"/>
      <c r="F105" s="210"/>
      <c r="G105" s="210"/>
      <c r="H105" s="210"/>
      <c r="I105" s="210"/>
      <c r="J105" s="210"/>
      <c r="K105" s="210"/>
      <c r="L105" s="210"/>
      <c r="M105" s="210"/>
      <c r="N105" s="210"/>
      <c r="O105" s="210"/>
      <c r="P105" s="210"/>
      <c r="Q105" s="210"/>
      <c r="R105" s="210"/>
      <c r="S105" s="210"/>
      <c r="T105" s="210"/>
    </row>
    <row r="106" spans="1:20" ht="16" customHeight="1" thickBot="1" x14ac:dyDescent="0.25">
      <c r="A106" s="230"/>
      <c r="B106" s="230"/>
      <c r="C106" s="230"/>
      <c r="D106" s="230"/>
      <c r="E106" s="230"/>
      <c r="F106" s="230"/>
      <c r="G106" s="230"/>
      <c r="H106" s="230"/>
      <c r="I106" s="230"/>
      <c r="J106" s="230"/>
      <c r="K106" s="230"/>
      <c r="L106" s="230"/>
      <c r="M106" s="230"/>
      <c r="N106" s="230"/>
      <c r="O106" s="230"/>
      <c r="P106" s="230"/>
      <c r="Q106" s="230"/>
      <c r="R106" s="230"/>
      <c r="S106" s="230"/>
      <c r="T106" s="230"/>
    </row>
    <row r="107" spans="1:20" ht="16" customHeight="1" thickBot="1" x14ac:dyDescent="0.25">
      <c r="A107" s="146" t="s">
        <v>177</v>
      </c>
      <c r="B107" s="154">
        <f t="shared" ref="B107:S107" si="3">B33</f>
        <v>46235</v>
      </c>
      <c r="C107" s="154">
        <f t="shared" si="3"/>
        <v>46266</v>
      </c>
      <c r="D107" s="154">
        <f t="shared" si="3"/>
        <v>46296</v>
      </c>
      <c r="E107" s="154">
        <f t="shared" si="3"/>
        <v>46327</v>
      </c>
      <c r="F107" s="154">
        <f t="shared" si="3"/>
        <v>46357</v>
      </c>
      <c r="G107" s="154">
        <f t="shared" si="3"/>
        <v>46388</v>
      </c>
      <c r="H107" s="154">
        <f t="shared" si="3"/>
        <v>46419</v>
      </c>
      <c r="I107" s="154">
        <f t="shared" si="3"/>
        <v>46447</v>
      </c>
      <c r="J107" s="154">
        <f t="shared" si="3"/>
        <v>46478</v>
      </c>
      <c r="K107" s="154">
        <f t="shared" si="3"/>
        <v>46508</v>
      </c>
      <c r="L107" s="154">
        <f t="shared" si="3"/>
        <v>46539</v>
      </c>
      <c r="M107" s="154">
        <f t="shared" si="3"/>
        <v>46569</v>
      </c>
      <c r="N107" s="154">
        <f t="shared" si="3"/>
        <v>46600</v>
      </c>
      <c r="O107" s="154">
        <f t="shared" si="3"/>
        <v>46631</v>
      </c>
      <c r="P107" s="154">
        <f t="shared" si="3"/>
        <v>46661</v>
      </c>
      <c r="Q107" s="154">
        <f t="shared" si="3"/>
        <v>46692</v>
      </c>
      <c r="R107" s="154">
        <f t="shared" si="3"/>
        <v>46722</v>
      </c>
      <c r="S107" s="154">
        <f t="shared" si="3"/>
        <v>46753</v>
      </c>
      <c r="T107" s="162" t="s">
        <v>168</v>
      </c>
    </row>
    <row r="108" spans="1:20" ht="16" customHeight="1" thickBot="1" x14ac:dyDescent="0.25">
      <c r="A108" s="17" t="s">
        <v>113</v>
      </c>
      <c r="B108" s="17">
        <f t="shared" ref="B108:S108" si="4">COUNTIF(B$37:B$104,NYS)</f>
        <v>46</v>
      </c>
      <c r="C108" s="17">
        <f t="shared" si="4"/>
        <v>46</v>
      </c>
      <c r="D108" s="17">
        <f t="shared" si="4"/>
        <v>46</v>
      </c>
      <c r="E108" s="17">
        <f t="shared" si="4"/>
        <v>46</v>
      </c>
      <c r="F108" s="17">
        <f t="shared" si="4"/>
        <v>46</v>
      </c>
      <c r="G108" s="17">
        <f t="shared" si="4"/>
        <v>46</v>
      </c>
      <c r="H108" s="17">
        <f t="shared" si="4"/>
        <v>46</v>
      </c>
      <c r="I108" s="17">
        <f t="shared" si="4"/>
        <v>46</v>
      </c>
      <c r="J108" s="17">
        <f t="shared" si="4"/>
        <v>46</v>
      </c>
      <c r="K108" s="17">
        <f t="shared" si="4"/>
        <v>46</v>
      </c>
      <c r="L108" s="17">
        <f t="shared" si="4"/>
        <v>46</v>
      </c>
      <c r="M108" s="17">
        <f t="shared" si="4"/>
        <v>46</v>
      </c>
      <c r="N108" s="17">
        <f t="shared" si="4"/>
        <v>46</v>
      </c>
      <c r="O108" s="17">
        <f t="shared" si="4"/>
        <v>46</v>
      </c>
      <c r="P108" s="17">
        <f t="shared" si="4"/>
        <v>46</v>
      </c>
      <c r="Q108" s="17">
        <f t="shared" si="4"/>
        <v>46</v>
      </c>
      <c r="R108" s="17">
        <f t="shared" si="4"/>
        <v>46</v>
      </c>
      <c r="S108" s="17">
        <f t="shared" si="4"/>
        <v>46</v>
      </c>
      <c r="T108" s="144"/>
    </row>
    <row r="109" spans="1:20" ht="16" customHeight="1" thickBot="1" x14ac:dyDescent="0.25">
      <c r="A109" s="17" t="s">
        <v>103</v>
      </c>
      <c r="B109" s="17">
        <f t="shared" ref="B109:S109" si="5">COUNTIF(B$37:B$104,IP)</f>
        <v>0</v>
      </c>
      <c r="C109" s="17">
        <f t="shared" si="5"/>
        <v>0</v>
      </c>
      <c r="D109" s="17">
        <f t="shared" si="5"/>
        <v>0</v>
      </c>
      <c r="E109" s="17">
        <f t="shared" si="5"/>
        <v>0</v>
      </c>
      <c r="F109" s="17">
        <f t="shared" si="5"/>
        <v>0</v>
      </c>
      <c r="G109" s="17">
        <f t="shared" si="5"/>
        <v>0</v>
      </c>
      <c r="H109" s="17">
        <f t="shared" si="5"/>
        <v>0</v>
      </c>
      <c r="I109" s="17">
        <f t="shared" si="5"/>
        <v>0</v>
      </c>
      <c r="J109" s="17">
        <f t="shared" si="5"/>
        <v>0</v>
      </c>
      <c r="K109" s="17">
        <f t="shared" si="5"/>
        <v>0</v>
      </c>
      <c r="L109" s="17">
        <f t="shared" si="5"/>
        <v>0</v>
      </c>
      <c r="M109" s="17">
        <f t="shared" si="5"/>
        <v>0</v>
      </c>
      <c r="N109" s="17">
        <f t="shared" si="5"/>
        <v>0</v>
      </c>
      <c r="O109" s="17">
        <f t="shared" si="5"/>
        <v>0</v>
      </c>
      <c r="P109" s="17">
        <f t="shared" si="5"/>
        <v>0</v>
      </c>
      <c r="Q109" s="17">
        <f t="shared" si="5"/>
        <v>0</v>
      </c>
      <c r="R109" s="17">
        <f t="shared" si="5"/>
        <v>0</v>
      </c>
      <c r="S109" s="17">
        <f t="shared" si="5"/>
        <v>0</v>
      </c>
      <c r="T109" s="144"/>
    </row>
    <row r="110" spans="1:20" ht="16" customHeight="1" thickBot="1" x14ac:dyDescent="0.25">
      <c r="A110" s="17" t="s">
        <v>104</v>
      </c>
      <c r="B110" s="17">
        <f t="shared" ref="B110:S110" si="6">COUNTIF(B$37:B$104,CO)</f>
        <v>0</v>
      </c>
      <c r="C110" s="17">
        <f t="shared" si="6"/>
        <v>0</v>
      </c>
      <c r="D110" s="17">
        <f t="shared" si="6"/>
        <v>0</v>
      </c>
      <c r="E110" s="17">
        <f t="shared" si="6"/>
        <v>0</v>
      </c>
      <c r="F110" s="17">
        <f t="shared" si="6"/>
        <v>0</v>
      </c>
      <c r="G110" s="17">
        <f t="shared" si="6"/>
        <v>0</v>
      </c>
      <c r="H110" s="17">
        <f t="shared" si="6"/>
        <v>0</v>
      </c>
      <c r="I110" s="17">
        <f t="shared" si="6"/>
        <v>0</v>
      </c>
      <c r="J110" s="17">
        <f t="shared" si="6"/>
        <v>0</v>
      </c>
      <c r="K110" s="17">
        <f t="shared" si="6"/>
        <v>0</v>
      </c>
      <c r="L110" s="17">
        <f t="shared" si="6"/>
        <v>0</v>
      </c>
      <c r="M110" s="17">
        <f t="shared" si="6"/>
        <v>0</v>
      </c>
      <c r="N110" s="17">
        <f t="shared" si="6"/>
        <v>0</v>
      </c>
      <c r="O110" s="17">
        <f t="shared" si="6"/>
        <v>0</v>
      </c>
      <c r="P110" s="17">
        <f t="shared" si="6"/>
        <v>0</v>
      </c>
      <c r="Q110" s="17">
        <f t="shared" si="6"/>
        <v>0</v>
      </c>
      <c r="R110" s="17">
        <f t="shared" si="6"/>
        <v>0</v>
      </c>
      <c r="S110" s="17">
        <f t="shared" si="6"/>
        <v>0</v>
      </c>
      <c r="T110" s="144"/>
    </row>
    <row r="111" spans="1:20" ht="16" customHeight="1" thickBot="1" x14ac:dyDescent="0.25">
      <c r="A111" s="17" t="s">
        <v>145</v>
      </c>
      <c r="B111" s="17">
        <f t="shared" ref="B111:S111" si="7">COUNTIF(B$37:B$104,INT)</f>
        <v>0</v>
      </c>
      <c r="C111" s="17">
        <f t="shared" si="7"/>
        <v>0</v>
      </c>
      <c r="D111" s="17">
        <f t="shared" si="7"/>
        <v>0</v>
      </c>
      <c r="E111" s="17">
        <f t="shared" si="7"/>
        <v>0</v>
      </c>
      <c r="F111" s="17">
        <f t="shared" si="7"/>
        <v>0</v>
      </c>
      <c r="G111" s="17">
        <f t="shared" si="7"/>
        <v>0</v>
      </c>
      <c r="H111" s="17">
        <f t="shared" si="7"/>
        <v>0</v>
      </c>
      <c r="I111" s="17">
        <f t="shared" si="7"/>
        <v>0</v>
      </c>
      <c r="J111" s="17">
        <f t="shared" si="7"/>
        <v>0</v>
      </c>
      <c r="K111" s="17">
        <f t="shared" si="7"/>
        <v>0</v>
      </c>
      <c r="L111" s="17">
        <f t="shared" si="7"/>
        <v>0</v>
      </c>
      <c r="M111" s="17">
        <f t="shared" si="7"/>
        <v>0</v>
      </c>
      <c r="N111" s="17">
        <f t="shared" si="7"/>
        <v>0</v>
      </c>
      <c r="O111" s="17">
        <f t="shared" si="7"/>
        <v>0</v>
      </c>
      <c r="P111" s="17">
        <f t="shared" si="7"/>
        <v>0</v>
      </c>
      <c r="Q111" s="17">
        <f t="shared" si="7"/>
        <v>0</v>
      </c>
      <c r="R111" s="17">
        <f t="shared" si="7"/>
        <v>0</v>
      </c>
      <c r="S111" s="17">
        <f t="shared" si="7"/>
        <v>0</v>
      </c>
      <c r="T111" s="144"/>
    </row>
    <row r="112" spans="1:20" ht="16" customHeight="1" thickBot="1" x14ac:dyDescent="0.25">
      <c r="A112" s="17" t="s">
        <v>8</v>
      </c>
      <c r="B112" s="17">
        <f t="shared" ref="B112:S112" si="8">COUNTIF(B$37:B$104,NA)</f>
        <v>0</v>
      </c>
      <c r="C112" s="17">
        <f t="shared" si="8"/>
        <v>0</v>
      </c>
      <c r="D112" s="17">
        <f t="shared" si="8"/>
        <v>0</v>
      </c>
      <c r="E112" s="17">
        <f t="shared" si="8"/>
        <v>0</v>
      </c>
      <c r="F112" s="17">
        <f t="shared" si="8"/>
        <v>0</v>
      </c>
      <c r="G112" s="17">
        <f t="shared" si="8"/>
        <v>0</v>
      </c>
      <c r="H112" s="17">
        <f t="shared" si="8"/>
        <v>0</v>
      </c>
      <c r="I112" s="17">
        <f t="shared" si="8"/>
        <v>0</v>
      </c>
      <c r="J112" s="17">
        <f t="shared" si="8"/>
        <v>0</v>
      </c>
      <c r="K112" s="17">
        <f t="shared" si="8"/>
        <v>0</v>
      </c>
      <c r="L112" s="17">
        <f t="shared" si="8"/>
        <v>0</v>
      </c>
      <c r="M112" s="17">
        <f t="shared" si="8"/>
        <v>0</v>
      </c>
      <c r="N112" s="17">
        <f t="shared" si="8"/>
        <v>0</v>
      </c>
      <c r="O112" s="17">
        <f t="shared" si="8"/>
        <v>0</v>
      </c>
      <c r="P112" s="17">
        <f t="shared" si="8"/>
        <v>0</v>
      </c>
      <c r="Q112" s="17">
        <f t="shared" si="8"/>
        <v>0</v>
      </c>
      <c r="R112" s="17">
        <f t="shared" si="8"/>
        <v>0</v>
      </c>
      <c r="S112" s="17">
        <f t="shared" si="8"/>
        <v>0</v>
      </c>
      <c r="T112" s="144"/>
    </row>
    <row r="113" spans="1:20" ht="16" customHeight="1" thickBot="1" x14ac:dyDescent="0.25">
      <c r="A113" s="156" t="s">
        <v>105</v>
      </c>
      <c r="B113" s="156">
        <f>SUM(B108:B112)</f>
        <v>46</v>
      </c>
      <c r="C113" s="156">
        <f t="shared" ref="C113:S113" si="9">SUM(C108:C112)</f>
        <v>46</v>
      </c>
      <c r="D113" s="156">
        <f t="shared" si="9"/>
        <v>46</v>
      </c>
      <c r="E113" s="156">
        <f t="shared" si="9"/>
        <v>46</v>
      </c>
      <c r="F113" s="156">
        <f t="shared" si="9"/>
        <v>46</v>
      </c>
      <c r="G113" s="156">
        <f t="shared" si="9"/>
        <v>46</v>
      </c>
      <c r="H113" s="156">
        <f t="shared" si="9"/>
        <v>46</v>
      </c>
      <c r="I113" s="156">
        <f t="shared" si="9"/>
        <v>46</v>
      </c>
      <c r="J113" s="156">
        <f t="shared" si="9"/>
        <v>46</v>
      </c>
      <c r="K113" s="156">
        <f t="shared" si="9"/>
        <v>46</v>
      </c>
      <c r="L113" s="156">
        <f t="shared" si="9"/>
        <v>46</v>
      </c>
      <c r="M113" s="156">
        <f t="shared" si="9"/>
        <v>46</v>
      </c>
      <c r="N113" s="156">
        <f t="shared" si="9"/>
        <v>46</v>
      </c>
      <c r="O113" s="156">
        <f t="shared" si="9"/>
        <v>46</v>
      </c>
      <c r="P113" s="156">
        <f t="shared" si="9"/>
        <v>46</v>
      </c>
      <c r="Q113" s="156">
        <f t="shared" si="9"/>
        <v>46</v>
      </c>
      <c r="R113" s="156">
        <f t="shared" si="9"/>
        <v>46</v>
      </c>
      <c r="S113" s="156">
        <f t="shared" si="9"/>
        <v>46</v>
      </c>
      <c r="T113" s="144"/>
    </row>
    <row r="114" spans="1:20" ht="16" customHeight="1" thickBot="1" x14ac:dyDescent="0.25">
      <c r="A114" s="156" t="s">
        <v>111</v>
      </c>
      <c r="B114" s="157">
        <f>B110/B113</f>
        <v>0</v>
      </c>
      <c r="C114" s="157">
        <f t="shared" ref="C114:S114" si="10">C110/C113</f>
        <v>0</v>
      </c>
      <c r="D114" s="157">
        <f t="shared" si="10"/>
        <v>0</v>
      </c>
      <c r="E114" s="157">
        <f t="shared" si="10"/>
        <v>0</v>
      </c>
      <c r="F114" s="157">
        <f t="shared" si="10"/>
        <v>0</v>
      </c>
      <c r="G114" s="157">
        <f t="shared" si="10"/>
        <v>0</v>
      </c>
      <c r="H114" s="157">
        <f t="shared" si="10"/>
        <v>0</v>
      </c>
      <c r="I114" s="157">
        <f t="shared" si="10"/>
        <v>0</v>
      </c>
      <c r="J114" s="157">
        <f t="shared" si="10"/>
        <v>0</v>
      </c>
      <c r="K114" s="157">
        <f t="shared" si="10"/>
        <v>0</v>
      </c>
      <c r="L114" s="157">
        <f t="shared" si="10"/>
        <v>0</v>
      </c>
      <c r="M114" s="157">
        <f t="shared" si="10"/>
        <v>0</v>
      </c>
      <c r="N114" s="157">
        <f t="shared" si="10"/>
        <v>0</v>
      </c>
      <c r="O114" s="157">
        <f t="shared" si="10"/>
        <v>0</v>
      </c>
      <c r="P114" s="157">
        <f t="shared" si="10"/>
        <v>0</v>
      </c>
      <c r="Q114" s="157">
        <f t="shared" si="10"/>
        <v>0</v>
      </c>
      <c r="R114" s="157">
        <f t="shared" si="10"/>
        <v>0</v>
      </c>
      <c r="S114" s="157">
        <f t="shared" si="10"/>
        <v>0</v>
      </c>
      <c r="T114" s="144"/>
    </row>
    <row r="115" spans="1:20" ht="16" customHeight="1" x14ac:dyDescent="0.2">
      <c r="A115" s="29" t="s">
        <v>115</v>
      </c>
      <c r="B115" s="248"/>
      <c r="C115" s="248"/>
      <c r="D115" s="248"/>
      <c r="E115" s="248"/>
      <c r="F115" s="248"/>
      <c r="G115" s="248"/>
      <c r="H115" s="248"/>
      <c r="I115" s="248"/>
      <c r="J115" s="248"/>
      <c r="K115" s="248"/>
      <c r="L115" s="248"/>
      <c r="M115" s="248"/>
      <c r="N115" s="248"/>
      <c r="O115" s="248"/>
      <c r="P115" s="248"/>
      <c r="Q115" s="248"/>
      <c r="R115" s="248"/>
      <c r="S115" s="248"/>
    </row>
    <row r="116" spans="1:20" ht="16" customHeight="1" thickBot="1" x14ac:dyDescent="0.25">
      <c r="A116" s="247"/>
      <c r="B116" s="247"/>
      <c r="C116" s="247"/>
      <c r="D116" s="247"/>
      <c r="E116" s="247"/>
      <c r="F116" s="247"/>
      <c r="G116" s="247"/>
      <c r="H116" s="247"/>
      <c r="I116" s="247"/>
      <c r="J116" s="247"/>
      <c r="K116" s="247"/>
      <c r="L116" s="247"/>
      <c r="M116" s="247"/>
      <c r="N116" s="247"/>
      <c r="O116" s="247"/>
      <c r="P116" s="247"/>
      <c r="Q116" s="247"/>
      <c r="R116" s="247"/>
      <c r="S116" s="247"/>
      <c r="T116" s="247"/>
    </row>
    <row r="117" spans="1:20" ht="16" customHeight="1" thickBot="1" x14ac:dyDescent="0.25">
      <c r="A117" s="225" t="s">
        <v>641</v>
      </c>
      <c r="B117" s="225"/>
      <c r="C117" s="225"/>
      <c r="D117" s="225"/>
      <c r="E117" s="225"/>
      <c r="F117" s="225"/>
      <c r="G117" s="225"/>
      <c r="H117" s="225"/>
      <c r="I117" s="225"/>
      <c r="J117" s="210"/>
      <c r="K117" s="210"/>
      <c r="L117" s="210"/>
      <c r="M117" s="210"/>
      <c r="N117" s="210"/>
      <c r="O117" s="210"/>
      <c r="P117" s="210"/>
      <c r="Q117" s="210"/>
      <c r="R117" s="210"/>
      <c r="S117" s="210"/>
      <c r="T117" s="210"/>
    </row>
    <row r="118" spans="1:20" ht="16" customHeight="1" thickBot="1" x14ac:dyDescent="0.25">
      <c r="A118" s="234" t="s">
        <v>525</v>
      </c>
      <c r="B118" s="235"/>
      <c r="C118" s="235"/>
      <c r="D118" s="235"/>
      <c r="E118" s="235"/>
      <c r="F118" s="235"/>
      <c r="G118" s="235"/>
      <c r="H118" s="235"/>
      <c r="I118" s="235"/>
      <c r="J118" s="235"/>
      <c r="K118" s="235"/>
      <c r="L118" s="235"/>
      <c r="M118" s="235"/>
      <c r="N118" s="235"/>
      <c r="O118" s="235"/>
      <c r="P118" s="235"/>
      <c r="Q118" s="235"/>
      <c r="R118" s="235"/>
      <c r="S118" s="236"/>
      <c r="T118" s="144"/>
    </row>
    <row r="119" spans="1:20" ht="16" customHeight="1" thickBot="1" x14ac:dyDescent="0.25">
      <c r="A119" s="234" t="s">
        <v>526</v>
      </c>
      <c r="B119" s="235"/>
      <c r="C119" s="235"/>
      <c r="D119" s="235"/>
      <c r="E119" s="235"/>
      <c r="F119" s="235"/>
      <c r="G119" s="235"/>
      <c r="H119" s="235"/>
      <c r="I119" s="235"/>
      <c r="J119" s="235"/>
      <c r="K119" s="235"/>
      <c r="L119" s="235"/>
      <c r="M119" s="235"/>
      <c r="N119" s="235"/>
      <c r="O119" s="235"/>
      <c r="P119" s="235"/>
      <c r="Q119" s="235"/>
      <c r="R119" s="235"/>
      <c r="S119" s="236"/>
      <c r="T119" s="144"/>
    </row>
    <row r="120" spans="1:20" ht="16" customHeight="1" thickBot="1" x14ac:dyDescent="0.25">
      <c r="A120" s="234" t="s">
        <v>527</v>
      </c>
      <c r="B120" s="235"/>
      <c r="C120" s="235"/>
      <c r="D120" s="235"/>
      <c r="E120" s="235"/>
      <c r="F120" s="235"/>
      <c r="G120" s="235"/>
      <c r="H120" s="235"/>
      <c r="I120" s="235"/>
      <c r="J120" s="235"/>
      <c r="K120" s="235"/>
      <c r="L120" s="235"/>
      <c r="M120" s="235"/>
      <c r="N120" s="235"/>
      <c r="O120" s="235"/>
      <c r="P120" s="235"/>
      <c r="Q120" s="235"/>
      <c r="R120" s="235"/>
      <c r="S120" s="236"/>
      <c r="T120" s="144"/>
    </row>
    <row r="121" spans="1:20" ht="16" customHeight="1" thickBot="1" x14ac:dyDescent="0.25">
      <c r="A121" s="234" t="s">
        <v>528</v>
      </c>
      <c r="B121" s="235"/>
      <c r="C121" s="235"/>
      <c r="D121" s="235"/>
      <c r="E121" s="235"/>
      <c r="F121" s="235"/>
      <c r="G121" s="235"/>
      <c r="H121" s="235"/>
      <c r="I121" s="235"/>
      <c r="J121" s="235"/>
      <c r="K121" s="235"/>
      <c r="L121" s="235"/>
      <c r="M121" s="235"/>
      <c r="N121" s="235"/>
      <c r="O121" s="235"/>
      <c r="P121" s="235"/>
      <c r="Q121" s="235"/>
      <c r="R121" s="235"/>
      <c r="S121" s="236"/>
      <c r="T121" s="144"/>
    </row>
    <row r="122" spans="1:20" ht="16" customHeight="1" thickBot="1" x14ac:dyDescent="0.25">
      <c r="A122" s="234" t="s">
        <v>529</v>
      </c>
      <c r="B122" s="235"/>
      <c r="C122" s="235"/>
      <c r="D122" s="235"/>
      <c r="E122" s="235"/>
      <c r="F122" s="235"/>
      <c r="G122" s="235"/>
      <c r="H122" s="235"/>
      <c r="I122" s="235"/>
      <c r="J122" s="235"/>
      <c r="K122" s="235"/>
      <c r="L122" s="235"/>
      <c r="M122" s="235"/>
      <c r="N122" s="235"/>
      <c r="O122" s="235"/>
      <c r="P122" s="235"/>
      <c r="Q122" s="235"/>
      <c r="R122" s="235"/>
      <c r="S122" s="236"/>
      <c r="T122" s="144"/>
    </row>
    <row r="123" spans="1:20" ht="16" customHeight="1" thickBot="1" x14ac:dyDescent="0.25">
      <c r="A123" s="234" t="s">
        <v>530</v>
      </c>
      <c r="B123" s="235"/>
      <c r="C123" s="235"/>
      <c r="D123" s="235"/>
      <c r="E123" s="235"/>
      <c r="F123" s="235"/>
      <c r="G123" s="235"/>
      <c r="H123" s="235"/>
      <c r="I123" s="235"/>
      <c r="J123" s="235"/>
      <c r="K123" s="235"/>
      <c r="L123" s="235"/>
      <c r="M123" s="235"/>
      <c r="N123" s="235"/>
      <c r="O123" s="235"/>
      <c r="P123" s="235"/>
      <c r="Q123" s="235"/>
      <c r="R123" s="235"/>
      <c r="S123" s="236"/>
      <c r="T123" s="144"/>
    </row>
    <row r="124" spans="1:20" ht="16" customHeight="1" thickBot="1" x14ac:dyDescent="0.25">
      <c r="A124" s="234" t="s">
        <v>531</v>
      </c>
      <c r="B124" s="238"/>
      <c r="C124" s="238"/>
      <c r="D124" s="238"/>
      <c r="E124" s="238"/>
      <c r="F124" s="238"/>
      <c r="G124" s="238"/>
      <c r="H124" s="238"/>
      <c r="I124" s="238"/>
      <c r="J124" s="238"/>
      <c r="K124" s="238"/>
      <c r="L124" s="238"/>
      <c r="M124" s="238"/>
      <c r="N124" s="238"/>
      <c r="O124" s="238"/>
      <c r="P124" s="238"/>
      <c r="Q124" s="238"/>
      <c r="R124" s="238"/>
      <c r="S124" s="239"/>
      <c r="T124" s="144"/>
    </row>
    <row r="125" spans="1:20" ht="35" customHeight="1" thickBot="1" x14ac:dyDescent="0.25">
      <c r="A125" s="158" t="s">
        <v>539</v>
      </c>
      <c r="B125" s="232"/>
      <c r="C125" s="227"/>
      <c r="D125" s="227"/>
      <c r="E125" s="227"/>
      <c r="F125" s="227"/>
      <c r="G125" s="227"/>
      <c r="H125" s="227"/>
      <c r="I125" s="227"/>
      <c r="J125" s="227"/>
      <c r="K125" s="227"/>
      <c r="L125" s="227"/>
      <c r="M125" s="227"/>
      <c r="N125" s="227"/>
      <c r="O125" s="227"/>
      <c r="P125" s="227"/>
      <c r="Q125" s="227"/>
      <c r="R125" s="227"/>
      <c r="S125" s="227"/>
      <c r="T125" s="144"/>
    </row>
    <row r="126" spans="1:20" ht="16" customHeight="1" thickBot="1" x14ac:dyDescent="0.25">
      <c r="A126" s="211"/>
      <c r="B126" s="210"/>
      <c r="C126" s="210"/>
      <c r="D126" s="210"/>
      <c r="E126" s="210"/>
      <c r="F126" s="210"/>
      <c r="G126" s="210"/>
      <c r="H126" s="210"/>
      <c r="I126" s="210"/>
      <c r="J126" s="210"/>
      <c r="K126" s="210"/>
      <c r="L126" s="210"/>
      <c r="M126" s="210"/>
      <c r="N126" s="210"/>
      <c r="O126" s="210"/>
      <c r="P126" s="210"/>
      <c r="Q126" s="210"/>
      <c r="R126" s="210"/>
      <c r="S126" s="210"/>
      <c r="T126" s="210"/>
    </row>
    <row r="127" spans="1:20" ht="16" customHeight="1" x14ac:dyDescent="0.2"/>
    <row r="128" spans="1:20" ht="16" customHeight="1" x14ac:dyDescent="0.2">
      <c r="A128" s="3"/>
    </row>
    <row r="129" spans="1:19" x14ac:dyDescent="0.2">
      <c r="A129" s="43" t="s">
        <v>82</v>
      </c>
      <c r="B129" s="76" t="str">
        <f>IF('Start Here'!$C$12=Data!B24,Data!D25,"")</f>
        <v>Do not complete for Closure Option</v>
      </c>
    </row>
    <row r="130" spans="1:19" x14ac:dyDescent="0.2">
      <c r="A130" s="6"/>
    </row>
    <row r="131" spans="1:19" x14ac:dyDescent="0.2">
      <c r="A131" s="257" t="s">
        <v>83</v>
      </c>
      <c r="B131" s="257"/>
      <c r="C131" s="257"/>
      <c r="D131" s="257"/>
      <c r="E131" s="257"/>
      <c r="F131" s="257"/>
      <c r="G131" s="257"/>
      <c r="H131" s="257"/>
      <c r="I131" s="257"/>
    </row>
    <row r="132" spans="1:19" x14ac:dyDescent="0.2">
      <c r="A132" s="25" t="s">
        <v>645</v>
      </c>
    </row>
    <row r="133" spans="1:19" x14ac:dyDescent="0.2">
      <c r="A133" s="26" t="s">
        <v>646</v>
      </c>
    </row>
    <row r="134" spans="1:19" x14ac:dyDescent="0.2">
      <c r="A134" s="25" t="s">
        <v>647</v>
      </c>
    </row>
    <row r="135" spans="1:19" x14ac:dyDescent="0.2">
      <c r="A135" s="25" t="s">
        <v>84</v>
      </c>
    </row>
    <row r="136" spans="1:19" x14ac:dyDescent="0.2">
      <c r="A136" s="25" t="s">
        <v>85</v>
      </c>
    </row>
    <row r="137" spans="1:19" x14ac:dyDescent="0.2">
      <c r="A137" s="6"/>
    </row>
    <row r="138" spans="1:19" x14ac:dyDescent="0.2">
      <c r="A138" s="6" t="s">
        <v>680</v>
      </c>
    </row>
    <row r="139" spans="1:19" ht="15" customHeight="1" x14ac:dyDescent="0.2">
      <c r="A139" s="6"/>
    </row>
    <row r="140" spans="1:19" ht="17" customHeight="1" x14ac:dyDescent="0.2">
      <c r="A140" s="237" t="s">
        <v>241</v>
      </c>
      <c r="B140" s="237"/>
      <c r="C140" s="237"/>
      <c r="D140" s="237"/>
      <c r="E140" s="237"/>
      <c r="F140" s="237"/>
      <c r="G140" s="237"/>
      <c r="H140" s="237"/>
      <c r="I140" s="237"/>
      <c r="J140" s="29"/>
      <c r="K140" s="29"/>
      <c r="L140" s="29"/>
      <c r="M140" s="29"/>
      <c r="N140" s="29"/>
      <c r="O140" s="29"/>
      <c r="P140" s="29"/>
      <c r="Q140" s="29"/>
      <c r="R140" s="29"/>
      <c r="S140" s="29"/>
    </row>
    <row r="141" spans="1:19" ht="17" customHeight="1" x14ac:dyDescent="0.2">
      <c r="A141" s="246" t="s">
        <v>242</v>
      </c>
      <c r="B141" s="246"/>
      <c r="C141" s="246"/>
      <c r="D141" s="246"/>
      <c r="E141" s="246"/>
      <c r="F141" s="246"/>
      <c r="G141" s="246"/>
      <c r="H141" s="246"/>
      <c r="I141" s="246"/>
      <c r="J141" s="29"/>
      <c r="K141" s="29"/>
      <c r="L141" s="29"/>
      <c r="M141" s="29"/>
      <c r="N141" s="29"/>
      <c r="O141" s="29"/>
      <c r="P141" s="29"/>
      <c r="Q141" s="29"/>
      <c r="R141" s="29"/>
      <c r="S141" s="29"/>
    </row>
    <row r="142" spans="1:19" x14ac:dyDescent="0.2">
      <c r="A142" s="6"/>
    </row>
    <row r="143" spans="1:19" x14ac:dyDescent="0.2">
      <c r="A143" s="7" t="s">
        <v>19</v>
      </c>
    </row>
    <row r="144" spans="1:19" ht="88" customHeight="1" x14ac:dyDescent="0.2">
      <c r="A144" s="207" t="s">
        <v>671</v>
      </c>
      <c r="B144" s="207"/>
      <c r="C144" s="207"/>
      <c r="D144" s="207"/>
      <c r="E144" s="207"/>
      <c r="F144" s="207"/>
      <c r="G144" s="207"/>
      <c r="H144" s="207"/>
      <c r="I144" s="207"/>
      <c r="J144" s="36"/>
      <c r="K144" s="36"/>
      <c r="L144" s="36"/>
      <c r="M144" s="36"/>
      <c r="N144" s="36"/>
      <c r="O144" s="36"/>
      <c r="P144" s="36"/>
      <c r="Q144" s="36"/>
      <c r="R144" s="36"/>
      <c r="S144" s="36"/>
    </row>
    <row r="145" spans="1:20" ht="16" customHeight="1" x14ac:dyDescent="0.2">
      <c r="A145" s="208" t="s">
        <v>24</v>
      </c>
      <c r="B145" s="208"/>
      <c r="C145" s="208"/>
      <c r="D145" s="208"/>
      <c r="E145" s="208"/>
      <c r="F145" s="208"/>
      <c r="G145" s="208"/>
      <c r="H145" s="208"/>
      <c r="I145" s="208"/>
      <c r="J145" s="8"/>
      <c r="K145" s="8"/>
      <c r="L145" s="8"/>
      <c r="M145" s="8"/>
      <c r="N145" s="8"/>
      <c r="O145" s="8"/>
      <c r="P145" s="8"/>
      <c r="Q145" s="8"/>
      <c r="R145" s="8"/>
      <c r="S145" s="8"/>
    </row>
    <row r="146" spans="1:20" x14ac:dyDescent="0.2">
      <c r="A146" s="42" t="s">
        <v>123</v>
      </c>
    </row>
    <row r="147" spans="1:20" x14ac:dyDescent="0.2">
      <c r="A147" s="42" t="s">
        <v>118</v>
      </c>
    </row>
    <row r="148" spans="1:20" x14ac:dyDescent="0.2">
      <c r="A148" s="42" t="s">
        <v>119</v>
      </c>
    </row>
    <row r="149" spans="1:20" x14ac:dyDescent="0.2">
      <c r="A149" s="42" t="s">
        <v>122</v>
      </c>
    </row>
    <row r="150" spans="1:20" ht="16" customHeight="1" x14ac:dyDescent="0.2">
      <c r="A150" s="208" t="s">
        <v>116</v>
      </c>
      <c r="B150" s="208"/>
      <c r="C150" s="208"/>
      <c r="D150" s="208"/>
      <c r="E150" s="208"/>
      <c r="F150" s="208"/>
      <c r="G150" s="208"/>
      <c r="H150" s="208"/>
      <c r="I150" s="208"/>
      <c r="J150" s="8"/>
      <c r="K150" s="8"/>
      <c r="L150" s="8"/>
      <c r="M150" s="8"/>
      <c r="N150" s="8"/>
      <c r="O150" s="8"/>
      <c r="P150" s="8"/>
      <c r="Q150" s="8"/>
      <c r="R150" s="8"/>
      <c r="S150" s="8"/>
    </row>
    <row r="151" spans="1:20" ht="16" customHeight="1" x14ac:dyDescent="0.2">
      <c r="A151" s="208" t="s">
        <v>653</v>
      </c>
      <c r="B151" s="208"/>
      <c r="C151" s="208"/>
      <c r="D151" s="208"/>
      <c r="E151" s="208"/>
      <c r="F151" s="208"/>
      <c r="G151" s="208"/>
      <c r="H151" s="208"/>
      <c r="I151" s="208"/>
      <c r="J151" s="8"/>
      <c r="K151" s="8"/>
      <c r="L151" s="8"/>
      <c r="M151" s="8"/>
      <c r="N151" s="8"/>
      <c r="O151" s="8"/>
      <c r="P151" s="8"/>
      <c r="Q151" s="8"/>
      <c r="R151" s="8"/>
      <c r="S151" s="8"/>
    </row>
    <row r="152" spans="1:20" ht="35" customHeight="1" x14ac:dyDescent="0.2">
      <c r="A152" s="208" t="s">
        <v>654</v>
      </c>
      <c r="B152" s="208"/>
      <c r="C152" s="208"/>
      <c r="D152" s="208"/>
      <c r="E152" s="208"/>
      <c r="F152" s="208"/>
      <c r="G152" s="208"/>
      <c r="H152" s="208"/>
      <c r="I152" s="208"/>
      <c r="J152" s="8"/>
      <c r="K152" s="8"/>
      <c r="L152" s="8"/>
      <c r="M152" s="8"/>
      <c r="N152" s="8"/>
      <c r="O152" s="8"/>
      <c r="P152" s="8"/>
      <c r="Q152" s="8"/>
      <c r="R152" s="8"/>
      <c r="S152" s="8"/>
    </row>
    <row r="153" spans="1:20" ht="16" customHeight="1" thickBot="1" x14ac:dyDescent="0.25"/>
    <row r="154" spans="1:20" ht="16" customHeight="1" thickBot="1" x14ac:dyDescent="0.25">
      <c r="A154" s="2"/>
      <c r="B154" s="149">
        <f t="shared" ref="B154:S154" si="11">EDATE(START_DATE,B155)</f>
        <v>46235</v>
      </c>
      <c r="C154" s="149">
        <f t="shared" si="11"/>
        <v>46266</v>
      </c>
      <c r="D154" s="149">
        <f t="shared" si="11"/>
        <v>46296</v>
      </c>
      <c r="E154" s="149">
        <f t="shared" si="11"/>
        <v>46327</v>
      </c>
      <c r="F154" s="149">
        <f t="shared" si="11"/>
        <v>46357</v>
      </c>
      <c r="G154" s="149">
        <f t="shared" si="11"/>
        <v>46388</v>
      </c>
      <c r="H154" s="149">
        <f t="shared" si="11"/>
        <v>46419</v>
      </c>
      <c r="I154" s="149">
        <f t="shared" si="11"/>
        <v>46447</v>
      </c>
      <c r="J154" s="149">
        <f t="shared" si="11"/>
        <v>46478</v>
      </c>
      <c r="K154" s="149">
        <f t="shared" si="11"/>
        <v>46508</v>
      </c>
      <c r="L154" s="149">
        <f t="shared" si="11"/>
        <v>46539</v>
      </c>
      <c r="M154" s="149">
        <f t="shared" si="11"/>
        <v>46569</v>
      </c>
      <c r="N154" s="149">
        <f t="shared" si="11"/>
        <v>46600</v>
      </c>
      <c r="O154" s="149">
        <f t="shared" si="11"/>
        <v>46631</v>
      </c>
      <c r="P154" s="149">
        <f t="shared" si="11"/>
        <v>46661</v>
      </c>
      <c r="Q154" s="149">
        <f t="shared" si="11"/>
        <v>46692</v>
      </c>
      <c r="R154" s="149">
        <f t="shared" si="11"/>
        <v>46722</v>
      </c>
      <c r="S154" s="149">
        <f t="shared" si="11"/>
        <v>46753</v>
      </c>
      <c r="T154" s="149" t="s">
        <v>168</v>
      </c>
    </row>
    <row r="155" spans="1:20" ht="16" customHeight="1" thickBot="1" x14ac:dyDescent="0.25">
      <c r="A155" s="2" t="s">
        <v>36</v>
      </c>
      <c r="B155" s="163">
        <f t="shared" ref="B155:S155" si="12">B34</f>
        <v>1</v>
      </c>
      <c r="C155" s="163">
        <f t="shared" si="12"/>
        <v>2</v>
      </c>
      <c r="D155" s="163">
        <f t="shared" si="12"/>
        <v>3</v>
      </c>
      <c r="E155" s="163">
        <f t="shared" si="12"/>
        <v>4</v>
      </c>
      <c r="F155" s="163">
        <f t="shared" si="12"/>
        <v>5</v>
      </c>
      <c r="G155" s="163">
        <f t="shared" si="12"/>
        <v>6</v>
      </c>
      <c r="H155" s="163">
        <f t="shared" si="12"/>
        <v>7</v>
      </c>
      <c r="I155" s="163">
        <f t="shared" si="12"/>
        <v>8</v>
      </c>
      <c r="J155" s="163">
        <f t="shared" si="12"/>
        <v>9</v>
      </c>
      <c r="K155" s="163">
        <f t="shared" si="12"/>
        <v>10</v>
      </c>
      <c r="L155" s="163">
        <f t="shared" si="12"/>
        <v>11</v>
      </c>
      <c r="M155" s="163">
        <f t="shared" si="12"/>
        <v>12</v>
      </c>
      <c r="N155" s="163">
        <f t="shared" si="12"/>
        <v>13</v>
      </c>
      <c r="O155" s="163">
        <f t="shared" si="12"/>
        <v>14</v>
      </c>
      <c r="P155" s="163">
        <f t="shared" si="12"/>
        <v>15</v>
      </c>
      <c r="Q155" s="163">
        <f t="shared" si="12"/>
        <v>16</v>
      </c>
      <c r="R155" s="163">
        <f t="shared" si="12"/>
        <v>17</v>
      </c>
      <c r="S155" s="163">
        <f t="shared" si="12"/>
        <v>18</v>
      </c>
      <c r="T155" s="144"/>
    </row>
    <row r="156" spans="1:20" ht="16" customHeight="1" thickBot="1" x14ac:dyDescent="0.25">
      <c r="A156" s="213"/>
      <c r="B156" s="213"/>
      <c r="C156" s="213"/>
      <c r="D156" s="213"/>
      <c r="E156" s="213"/>
      <c r="F156" s="213"/>
      <c r="G156" s="213"/>
      <c r="H156" s="213"/>
      <c r="I156" s="213"/>
      <c r="J156" s="210"/>
      <c r="K156" s="210"/>
      <c r="L156" s="210"/>
      <c r="M156" s="210"/>
      <c r="N156" s="210"/>
      <c r="O156" s="210"/>
      <c r="P156" s="210"/>
      <c r="Q156" s="210"/>
      <c r="R156" s="210"/>
      <c r="S156" s="210"/>
      <c r="T156" s="210"/>
    </row>
    <row r="157" spans="1:20" ht="16" customHeight="1" thickBot="1" x14ac:dyDescent="0.25">
      <c r="A157" s="225" t="s">
        <v>179</v>
      </c>
      <c r="B157" s="225"/>
      <c r="C157" s="225"/>
      <c r="D157" s="225"/>
      <c r="E157" s="225"/>
      <c r="F157" s="225"/>
      <c r="G157" s="225"/>
      <c r="H157" s="225"/>
      <c r="I157" s="225"/>
      <c r="J157" s="210"/>
      <c r="K157" s="210"/>
      <c r="L157" s="210"/>
      <c r="M157" s="210"/>
      <c r="N157" s="210"/>
      <c r="O157" s="210"/>
      <c r="P157" s="210"/>
      <c r="Q157" s="210"/>
      <c r="R157" s="210"/>
      <c r="S157" s="210"/>
      <c r="T157" s="210"/>
    </row>
    <row r="158" spans="1:20" ht="35" thickBot="1" x14ac:dyDescent="0.25">
      <c r="A158" s="17" t="s">
        <v>180</v>
      </c>
      <c r="B158" s="153" t="s">
        <v>112</v>
      </c>
      <c r="C158" s="153" t="s">
        <v>112</v>
      </c>
      <c r="D158" s="153" t="s">
        <v>112</v>
      </c>
      <c r="E158" s="153" t="s">
        <v>112</v>
      </c>
      <c r="F158" s="153" t="s">
        <v>112</v>
      </c>
      <c r="G158" s="153" t="s">
        <v>112</v>
      </c>
      <c r="H158" s="153" t="s">
        <v>112</v>
      </c>
      <c r="I158" s="153" t="s">
        <v>112</v>
      </c>
      <c r="J158" s="153" t="s">
        <v>112</v>
      </c>
      <c r="K158" s="153" t="s">
        <v>112</v>
      </c>
      <c r="L158" s="153" t="s">
        <v>112</v>
      </c>
      <c r="M158" s="153" t="s">
        <v>112</v>
      </c>
      <c r="N158" s="153" t="s">
        <v>112</v>
      </c>
      <c r="O158" s="153" t="s">
        <v>112</v>
      </c>
      <c r="P158" s="153" t="s">
        <v>112</v>
      </c>
      <c r="Q158" s="153" t="s">
        <v>112</v>
      </c>
      <c r="R158" s="153" t="s">
        <v>112</v>
      </c>
      <c r="S158" s="153" t="s">
        <v>112</v>
      </c>
      <c r="T158" s="144"/>
    </row>
    <row r="159" spans="1:20" ht="35" thickBot="1" x14ac:dyDescent="0.25">
      <c r="A159" s="17" t="s">
        <v>181</v>
      </c>
      <c r="B159" s="153" t="s">
        <v>112</v>
      </c>
      <c r="C159" s="153" t="s">
        <v>112</v>
      </c>
      <c r="D159" s="153" t="s">
        <v>112</v>
      </c>
      <c r="E159" s="153" t="s">
        <v>112</v>
      </c>
      <c r="F159" s="153" t="s">
        <v>112</v>
      </c>
      <c r="G159" s="153" t="s">
        <v>112</v>
      </c>
      <c r="H159" s="153" t="s">
        <v>112</v>
      </c>
      <c r="I159" s="153" t="s">
        <v>112</v>
      </c>
      <c r="J159" s="153" t="s">
        <v>112</v>
      </c>
      <c r="K159" s="153" t="s">
        <v>112</v>
      </c>
      <c r="L159" s="153" t="s">
        <v>112</v>
      </c>
      <c r="M159" s="153" t="s">
        <v>112</v>
      </c>
      <c r="N159" s="153" t="s">
        <v>112</v>
      </c>
      <c r="O159" s="153" t="s">
        <v>112</v>
      </c>
      <c r="P159" s="153" t="s">
        <v>112</v>
      </c>
      <c r="Q159" s="153" t="s">
        <v>112</v>
      </c>
      <c r="R159" s="153" t="s">
        <v>112</v>
      </c>
      <c r="S159" s="153" t="s">
        <v>112</v>
      </c>
      <c r="T159" s="144"/>
    </row>
    <row r="160" spans="1:20" ht="16" customHeight="1" thickBot="1" x14ac:dyDescent="0.25">
      <c r="A160" s="17" t="s">
        <v>182</v>
      </c>
      <c r="B160" s="153" t="s">
        <v>112</v>
      </c>
      <c r="C160" s="153" t="s">
        <v>112</v>
      </c>
      <c r="D160" s="153" t="s">
        <v>112</v>
      </c>
      <c r="E160" s="153" t="s">
        <v>112</v>
      </c>
      <c r="F160" s="153" t="s">
        <v>112</v>
      </c>
      <c r="G160" s="153" t="s">
        <v>112</v>
      </c>
      <c r="H160" s="153" t="s">
        <v>112</v>
      </c>
      <c r="I160" s="153" t="s">
        <v>112</v>
      </c>
      <c r="J160" s="153" t="s">
        <v>112</v>
      </c>
      <c r="K160" s="153" t="s">
        <v>112</v>
      </c>
      <c r="L160" s="153" t="s">
        <v>112</v>
      </c>
      <c r="M160" s="153" t="s">
        <v>112</v>
      </c>
      <c r="N160" s="153" t="s">
        <v>112</v>
      </c>
      <c r="O160" s="153" t="s">
        <v>112</v>
      </c>
      <c r="P160" s="153" t="s">
        <v>112</v>
      </c>
      <c r="Q160" s="153" t="s">
        <v>112</v>
      </c>
      <c r="R160" s="153" t="s">
        <v>112</v>
      </c>
      <c r="S160" s="153" t="s">
        <v>112</v>
      </c>
      <c r="T160" s="144"/>
    </row>
    <row r="161" spans="1:20" ht="35" thickBot="1" x14ac:dyDescent="0.25">
      <c r="A161" s="17" t="s">
        <v>183</v>
      </c>
      <c r="B161" s="153" t="s">
        <v>112</v>
      </c>
      <c r="C161" s="153" t="s">
        <v>112</v>
      </c>
      <c r="D161" s="153" t="s">
        <v>112</v>
      </c>
      <c r="E161" s="153" t="s">
        <v>112</v>
      </c>
      <c r="F161" s="153" t="s">
        <v>112</v>
      </c>
      <c r="G161" s="153" t="s">
        <v>112</v>
      </c>
      <c r="H161" s="153" t="s">
        <v>112</v>
      </c>
      <c r="I161" s="153" t="s">
        <v>112</v>
      </c>
      <c r="J161" s="153" t="s">
        <v>112</v>
      </c>
      <c r="K161" s="153" t="s">
        <v>112</v>
      </c>
      <c r="L161" s="153" t="s">
        <v>112</v>
      </c>
      <c r="M161" s="153" t="s">
        <v>112</v>
      </c>
      <c r="N161" s="153" t="s">
        <v>112</v>
      </c>
      <c r="O161" s="153" t="s">
        <v>112</v>
      </c>
      <c r="P161" s="153" t="s">
        <v>112</v>
      </c>
      <c r="Q161" s="153" t="s">
        <v>112</v>
      </c>
      <c r="R161" s="153" t="s">
        <v>112</v>
      </c>
      <c r="S161" s="153" t="s">
        <v>112</v>
      </c>
      <c r="T161" s="144"/>
    </row>
    <row r="162" spans="1:20" ht="35" thickBot="1" x14ac:dyDescent="0.25">
      <c r="A162" s="17" t="s">
        <v>184</v>
      </c>
      <c r="B162" s="153" t="s">
        <v>112</v>
      </c>
      <c r="C162" s="153" t="s">
        <v>112</v>
      </c>
      <c r="D162" s="153" t="s">
        <v>112</v>
      </c>
      <c r="E162" s="153" t="s">
        <v>112</v>
      </c>
      <c r="F162" s="153" t="s">
        <v>112</v>
      </c>
      <c r="G162" s="153" t="s">
        <v>112</v>
      </c>
      <c r="H162" s="153" t="s">
        <v>112</v>
      </c>
      <c r="I162" s="153" t="s">
        <v>112</v>
      </c>
      <c r="J162" s="153" t="s">
        <v>112</v>
      </c>
      <c r="K162" s="153" t="s">
        <v>112</v>
      </c>
      <c r="L162" s="153" t="s">
        <v>112</v>
      </c>
      <c r="M162" s="153" t="s">
        <v>112</v>
      </c>
      <c r="N162" s="153" t="s">
        <v>112</v>
      </c>
      <c r="O162" s="153" t="s">
        <v>112</v>
      </c>
      <c r="P162" s="153" t="s">
        <v>112</v>
      </c>
      <c r="Q162" s="153" t="s">
        <v>112</v>
      </c>
      <c r="R162" s="153" t="s">
        <v>112</v>
      </c>
      <c r="S162" s="153" t="s">
        <v>112</v>
      </c>
      <c r="T162" s="144"/>
    </row>
    <row r="163" spans="1:20" ht="16" customHeight="1" thickBot="1" x14ac:dyDescent="0.25">
      <c r="A163" s="211"/>
      <c r="B163" s="210"/>
      <c r="C163" s="210"/>
      <c r="D163" s="210"/>
      <c r="E163" s="210"/>
      <c r="F163" s="210"/>
      <c r="G163" s="210"/>
      <c r="H163" s="210"/>
      <c r="I163" s="210"/>
      <c r="J163" s="210"/>
      <c r="K163" s="210"/>
      <c r="L163" s="210"/>
      <c r="M163" s="210"/>
      <c r="N163" s="210"/>
      <c r="O163" s="210"/>
      <c r="P163" s="210"/>
      <c r="Q163" s="210"/>
      <c r="R163" s="210"/>
      <c r="S163" s="210"/>
      <c r="T163" s="210"/>
    </row>
    <row r="164" spans="1:20" ht="16" customHeight="1" thickBot="1" x14ac:dyDescent="0.25">
      <c r="A164" s="225" t="s">
        <v>185</v>
      </c>
      <c r="B164" s="225"/>
      <c r="C164" s="225"/>
      <c r="D164" s="225"/>
      <c r="E164" s="225"/>
      <c r="F164" s="225"/>
      <c r="G164" s="225"/>
      <c r="H164" s="225"/>
      <c r="I164" s="225"/>
      <c r="J164" s="210"/>
      <c r="K164" s="210"/>
      <c r="L164" s="210"/>
      <c r="M164" s="210"/>
      <c r="N164" s="210"/>
      <c r="O164" s="210"/>
      <c r="P164" s="210"/>
      <c r="Q164" s="210"/>
      <c r="R164" s="210"/>
      <c r="S164" s="210"/>
      <c r="T164" s="210"/>
    </row>
    <row r="165" spans="1:20" ht="52" thickBot="1" x14ac:dyDescent="0.25">
      <c r="A165" s="17" t="s">
        <v>186</v>
      </c>
      <c r="B165" s="153" t="s">
        <v>112</v>
      </c>
      <c r="C165" s="153" t="s">
        <v>112</v>
      </c>
      <c r="D165" s="153" t="s">
        <v>112</v>
      </c>
      <c r="E165" s="153" t="s">
        <v>112</v>
      </c>
      <c r="F165" s="153" t="s">
        <v>112</v>
      </c>
      <c r="G165" s="153" t="s">
        <v>112</v>
      </c>
      <c r="H165" s="153" t="s">
        <v>112</v>
      </c>
      <c r="I165" s="153" t="s">
        <v>112</v>
      </c>
      <c r="J165" s="153" t="s">
        <v>112</v>
      </c>
      <c r="K165" s="153" t="s">
        <v>112</v>
      </c>
      <c r="L165" s="153" t="s">
        <v>112</v>
      </c>
      <c r="M165" s="153" t="s">
        <v>112</v>
      </c>
      <c r="N165" s="153" t="s">
        <v>112</v>
      </c>
      <c r="O165" s="153" t="s">
        <v>112</v>
      </c>
      <c r="P165" s="153" t="s">
        <v>112</v>
      </c>
      <c r="Q165" s="153" t="s">
        <v>112</v>
      </c>
      <c r="R165" s="153" t="s">
        <v>112</v>
      </c>
      <c r="S165" s="153" t="s">
        <v>112</v>
      </c>
      <c r="T165" s="144"/>
    </row>
    <row r="166" spans="1:20" ht="35" thickBot="1" x14ac:dyDescent="0.25">
      <c r="A166" s="17" t="s">
        <v>187</v>
      </c>
      <c r="B166" s="153" t="s">
        <v>112</v>
      </c>
      <c r="C166" s="153" t="s">
        <v>112</v>
      </c>
      <c r="D166" s="153" t="s">
        <v>112</v>
      </c>
      <c r="E166" s="153" t="s">
        <v>112</v>
      </c>
      <c r="F166" s="153" t="s">
        <v>112</v>
      </c>
      <c r="G166" s="153" t="s">
        <v>112</v>
      </c>
      <c r="H166" s="153" t="s">
        <v>112</v>
      </c>
      <c r="I166" s="153" t="s">
        <v>112</v>
      </c>
      <c r="J166" s="153" t="s">
        <v>112</v>
      </c>
      <c r="K166" s="153" t="s">
        <v>112</v>
      </c>
      <c r="L166" s="153" t="s">
        <v>112</v>
      </c>
      <c r="M166" s="153" t="s">
        <v>112</v>
      </c>
      <c r="N166" s="153" t="s">
        <v>112</v>
      </c>
      <c r="O166" s="153" t="s">
        <v>112</v>
      </c>
      <c r="P166" s="153" t="s">
        <v>112</v>
      </c>
      <c r="Q166" s="153" t="s">
        <v>112</v>
      </c>
      <c r="R166" s="153" t="s">
        <v>112</v>
      </c>
      <c r="S166" s="153" t="s">
        <v>112</v>
      </c>
      <c r="T166" s="144"/>
    </row>
    <row r="167" spans="1:20" ht="16" customHeight="1" thickBot="1" x14ac:dyDescent="0.25">
      <c r="A167" s="17" t="s">
        <v>188</v>
      </c>
      <c r="B167" s="153" t="s">
        <v>112</v>
      </c>
      <c r="C167" s="153" t="s">
        <v>112</v>
      </c>
      <c r="D167" s="153" t="s">
        <v>112</v>
      </c>
      <c r="E167" s="153" t="s">
        <v>112</v>
      </c>
      <c r="F167" s="153" t="s">
        <v>112</v>
      </c>
      <c r="G167" s="153" t="s">
        <v>112</v>
      </c>
      <c r="H167" s="153" t="s">
        <v>112</v>
      </c>
      <c r="I167" s="153" t="s">
        <v>112</v>
      </c>
      <c r="J167" s="153" t="s">
        <v>112</v>
      </c>
      <c r="K167" s="153" t="s">
        <v>112</v>
      </c>
      <c r="L167" s="153" t="s">
        <v>112</v>
      </c>
      <c r="M167" s="153" t="s">
        <v>112</v>
      </c>
      <c r="N167" s="153" t="s">
        <v>112</v>
      </c>
      <c r="O167" s="153" t="s">
        <v>112</v>
      </c>
      <c r="P167" s="153" t="s">
        <v>112</v>
      </c>
      <c r="Q167" s="153" t="s">
        <v>112</v>
      </c>
      <c r="R167" s="153" t="s">
        <v>112</v>
      </c>
      <c r="S167" s="153" t="s">
        <v>112</v>
      </c>
      <c r="T167" s="144"/>
    </row>
    <row r="168" spans="1:20" ht="16" customHeight="1" thickBot="1" x14ac:dyDescent="0.25">
      <c r="A168" s="211"/>
      <c r="B168" s="210"/>
      <c r="C168" s="210"/>
      <c r="D168" s="210"/>
      <c r="E168" s="210"/>
      <c r="F168" s="210"/>
      <c r="G168" s="210"/>
      <c r="H168" s="210"/>
      <c r="I168" s="210"/>
      <c r="J168" s="210"/>
      <c r="K168" s="210"/>
      <c r="L168" s="210"/>
      <c r="M168" s="210"/>
      <c r="N168" s="210"/>
      <c r="O168" s="210"/>
      <c r="P168" s="210"/>
      <c r="Q168" s="210"/>
      <c r="R168" s="210"/>
      <c r="S168" s="210"/>
      <c r="T168" s="210"/>
    </row>
    <row r="169" spans="1:20" ht="16" customHeight="1" thickBot="1" x14ac:dyDescent="0.25">
      <c r="A169" s="225" t="s">
        <v>189</v>
      </c>
      <c r="B169" s="225"/>
      <c r="C169" s="225"/>
      <c r="D169" s="225"/>
      <c r="E169" s="225"/>
      <c r="F169" s="225"/>
      <c r="G169" s="225"/>
      <c r="H169" s="225"/>
      <c r="I169" s="225"/>
      <c r="J169" s="210"/>
      <c r="K169" s="210"/>
      <c r="L169" s="210"/>
      <c r="M169" s="210"/>
      <c r="N169" s="210"/>
      <c r="O169" s="210"/>
      <c r="P169" s="210"/>
      <c r="Q169" s="210"/>
      <c r="R169" s="210"/>
      <c r="S169" s="210"/>
      <c r="T169" s="210"/>
    </row>
    <row r="170" spans="1:20" ht="35" thickBot="1" x14ac:dyDescent="0.25">
      <c r="A170" s="17" t="s">
        <v>193</v>
      </c>
      <c r="B170" s="153" t="s">
        <v>112</v>
      </c>
      <c r="C170" s="153" t="s">
        <v>112</v>
      </c>
      <c r="D170" s="153" t="s">
        <v>112</v>
      </c>
      <c r="E170" s="153" t="s">
        <v>112</v>
      </c>
      <c r="F170" s="153" t="s">
        <v>112</v>
      </c>
      <c r="G170" s="153" t="s">
        <v>112</v>
      </c>
      <c r="H170" s="153" t="s">
        <v>112</v>
      </c>
      <c r="I170" s="153" t="s">
        <v>112</v>
      </c>
      <c r="J170" s="153" t="s">
        <v>112</v>
      </c>
      <c r="K170" s="153" t="s">
        <v>112</v>
      </c>
      <c r="L170" s="153" t="s">
        <v>112</v>
      </c>
      <c r="M170" s="153" t="s">
        <v>112</v>
      </c>
      <c r="N170" s="153" t="s">
        <v>112</v>
      </c>
      <c r="O170" s="153" t="s">
        <v>112</v>
      </c>
      <c r="P170" s="153" t="s">
        <v>112</v>
      </c>
      <c r="Q170" s="153" t="s">
        <v>112</v>
      </c>
      <c r="R170" s="153" t="s">
        <v>112</v>
      </c>
      <c r="S170" s="153" t="s">
        <v>112</v>
      </c>
      <c r="T170" s="144"/>
    </row>
    <row r="171" spans="1:20" ht="35" thickBot="1" x14ac:dyDescent="0.25">
      <c r="A171" s="17" t="s">
        <v>194</v>
      </c>
      <c r="B171" s="153" t="s">
        <v>112</v>
      </c>
      <c r="C171" s="153" t="s">
        <v>112</v>
      </c>
      <c r="D171" s="153" t="s">
        <v>112</v>
      </c>
      <c r="E171" s="153" t="s">
        <v>112</v>
      </c>
      <c r="F171" s="153" t="s">
        <v>112</v>
      </c>
      <c r="G171" s="153" t="s">
        <v>112</v>
      </c>
      <c r="H171" s="153" t="s">
        <v>112</v>
      </c>
      <c r="I171" s="153" t="s">
        <v>112</v>
      </c>
      <c r="J171" s="153" t="s">
        <v>112</v>
      </c>
      <c r="K171" s="153" t="s">
        <v>112</v>
      </c>
      <c r="L171" s="153" t="s">
        <v>112</v>
      </c>
      <c r="M171" s="153" t="s">
        <v>112</v>
      </c>
      <c r="N171" s="153" t="s">
        <v>112</v>
      </c>
      <c r="O171" s="153" t="s">
        <v>112</v>
      </c>
      <c r="P171" s="153" t="s">
        <v>112</v>
      </c>
      <c r="Q171" s="153" t="s">
        <v>112</v>
      </c>
      <c r="R171" s="153" t="s">
        <v>112</v>
      </c>
      <c r="S171" s="153" t="s">
        <v>112</v>
      </c>
      <c r="T171" s="144"/>
    </row>
    <row r="172" spans="1:20" ht="16" customHeight="1" thickBot="1" x14ac:dyDescent="0.25">
      <c r="A172" s="211"/>
      <c r="B172" s="210"/>
      <c r="C172" s="210"/>
      <c r="D172" s="210"/>
      <c r="E172" s="210"/>
      <c r="F172" s="210"/>
      <c r="G172" s="210"/>
      <c r="H172" s="210"/>
      <c r="I172" s="210"/>
      <c r="J172" s="210"/>
      <c r="K172" s="210"/>
      <c r="L172" s="210"/>
      <c r="M172" s="210"/>
      <c r="N172" s="210"/>
      <c r="O172" s="210"/>
      <c r="P172" s="210"/>
      <c r="Q172" s="210"/>
      <c r="R172" s="210"/>
      <c r="S172" s="210"/>
      <c r="T172" s="210"/>
    </row>
    <row r="173" spans="1:20" ht="17" thickBot="1" x14ac:dyDescent="0.25">
      <c r="A173" s="225" t="s">
        <v>195</v>
      </c>
      <c r="B173" s="225"/>
      <c r="C173" s="225"/>
      <c r="D173" s="225"/>
      <c r="E173" s="225"/>
      <c r="F173" s="225"/>
      <c r="G173" s="225"/>
      <c r="H173" s="225"/>
      <c r="I173" s="225"/>
      <c r="J173" s="210"/>
      <c r="K173" s="210"/>
      <c r="L173" s="210"/>
      <c r="M173" s="210"/>
      <c r="N173" s="210"/>
      <c r="O173" s="210"/>
      <c r="P173" s="210"/>
      <c r="Q173" s="210"/>
      <c r="R173" s="210"/>
      <c r="S173" s="210"/>
      <c r="T173" s="210"/>
    </row>
    <row r="174" spans="1:20" ht="69" customHeight="1" thickBot="1" x14ac:dyDescent="0.25">
      <c r="A174" s="17" t="s">
        <v>190</v>
      </c>
      <c r="B174" s="153" t="s">
        <v>112</v>
      </c>
      <c r="C174" s="153" t="s">
        <v>112</v>
      </c>
      <c r="D174" s="153" t="s">
        <v>112</v>
      </c>
      <c r="E174" s="153" t="s">
        <v>112</v>
      </c>
      <c r="F174" s="153" t="s">
        <v>112</v>
      </c>
      <c r="G174" s="153" t="s">
        <v>112</v>
      </c>
      <c r="H174" s="153" t="s">
        <v>112</v>
      </c>
      <c r="I174" s="153" t="s">
        <v>112</v>
      </c>
      <c r="J174" s="153" t="s">
        <v>112</v>
      </c>
      <c r="K174" s="153" t="s">
        <v>112</v>
      </c>
      <c r="L174" s="153" t="s">
        <v>112</v>
      </c>
      <c r="M174" s="153" t="s">
        <v>112</v>
      </c>
      <c r="N174" s="153" t="s">
        <v>112</v>
      </c>
      <c r="O174" s="153" t="s">
        <v>112</v>
      </c>
      <c r="P174" s="153" t="s">
        <v>112</v>
      </c>
      <c r="Q174" s="153" t="s">
        <v>112</v>
      </c>
      <c r="R174" s="153" t="s">
        <v>112</v>
      </c>
      <c r="S174" s="153" t="s">
        <v>112</v>
      </c>
      <c r="T174" s="144"/>
    </row>
    <row r="175" spans="1:20" ht="51" customHeight="1" thickBot="1" x14ac:dyDescent="0.25">
      <c r="A175" s="17" t="s">
        <v>191</v>
      </c>
      <c r="B175" s="153" t="s">
        <v>112</v>
      </c>
      <c r="C175" s="153" t="s">
        <v>112</v>
      </c>
      <c r="D175" s="153" t="s">
        <v>112</v>
      </c>
      <c r="E175" s="153" t="s">
        <v>112</v>
      </c>
      <c r="F175" s="153" t="s">
        <v>112</v>
      </c>
      <c r="G175" s="153" t="s">
        <v>112</v>
      </c>
      <c r="H175" s="153" t="s">
        <v>112</v>
      </c>
      <c r="I175" s="153" t="s">
        <v>112</v>
      </c>
      <c r="J175" s="153" t="s">
        <v>112</v>
      </c>
      <c r="K175" s="153" t="s">
        <v>112</v>
      </c>
      <c r="L175" s="153" t="s">
        <v>112</v>
      </c>
      <c r="M175" s="153" t="s">
        <v>112</v>
      </c>
      <c r="N175" s="153" t="s">
        <v>112</v>
      </c>
      <c r="O175" s="153" t="s">
        <v>112</v>
      </c>
      <c r="P175" s="153" t="s">
        <v>112</v>
      </c>
      <c r="Q175" s="153" t="s">
        <v>112</v>
      </c>
      <c r="R175" s="153" t="s">
        <v>112</v>
      </c>
      <c r="S175" s="153" t="s">
        <v>112</v>
      </c>
      <c r="T175" s="144"/>
    </row>
    <row r="176" spans="1:20" ht="35" thickBot="1" x14ac:dyDescent="0.25">
      <c r="A176" s="17" t="s">
        <v>192</v>
      </c>
      <c r="B176" s="240"/>
      <c r="C176" s="241"/>
      <c r="D176" s="241"/>
      <c r="E176" s="241"/>
      <c r="F176" s="241"/>
      <c r="G176" s="241"/>
      <c r="H176" s="241"/>
      <c r="I176" s="241"/>
      <c r="J176" s="241"/>
      <c r="K176" s="241"/>
      <c r="L176" s="241"/>
      <c r="M176" s="241"/>
      <c r="N176" s="241"/>
      <c r="O176" s="241"/>
      <c r="P176" s="241"/>
      <c r="Q176" s="241"/>
      <c r="R176" s="241"/>
      <c r="S176" s="241"/>
      <c r="T176" s="180"/>
    </row>
    <row r="177" spans="1:20" ht="35" thickBot="1" x14ac:dyDescent="0.25">
      <c r="A177" s="164" t="s">
        <v>532</v>
      </c>
      <c r="B177" s="153" t="s">
        <v>112</v>
      </c>
      <c r="C177" s="153" t="s">
        <v>112</v>
      </c>
      <c r="D177" s="153" t="s">
        <v>112</v>
      </c>
      <c r="E177" s="153" t="s">
        <v>112</v>
      </c>
      <c r="F177" s="153" t="s">
        <v>112</v>
      </c>
      <c r="G177" s="153" t="s">
        <v>112</v>
      </c>
      <c r="H177" s="153" t="s">
        <v>112</v>
      </c>
      <c r="I177" s="153" t="s">
        <v>112</v>
      </c>
      <c r="J177" s="153" t="s">
        <v>112</v>
      </c>
      <c r="K177" s="153" t="s">
        <v>112</v>
      </c>
      <c r="L177" s="153" t="s">
        <v>112</v>
      </c>
      <c r="M177" s="153" t="s">
        <v>112</v>
      </c>
      <c r="N177" s="153" t="s">
        <v>112</v>
      </c>
      <c r="O177" s="153" t="s">
        <v>112</v>
      </c>
      <c r="P177" s="153" t="s">
        <v>112</v>
      </c>
      <c r="Q177" s="153" t="s">
        <v>112</v>
      </c>
      <c r="R177" s="153" t="s">
        <v>112</v>
      </c>
      <c r="S177" s="153" t="s">
        <v>112</v>
      </c>
      <c r="T177" s="144"/>
    </row>
    <row r="178" spans="1:20" ht="35" thickBot="1" x14ac:dyDescent="0.25">
      <c r="A178" s="164" t="s">
        <v>533</v>
      </c>
      <c r="B178" s="153" t="s">
        <v>112</v>
      </c>
      <c r="C178" s="153" t="s">
        <v>112</v>
      </c>
      <c r="D178" s="153" t="s">
        <v>112</v>
      </c>
      <c r="E178" s="153" t="s">
        <v>112</v>
      </c>
      <c r="F178" s="153" t="s">
        <v>112</v>
      </c>
      <c r="G178" s="153" t="s">
        <v>112</v>
      </c>
      <c r="H178" s="153" t="s">
        <v>112</v>
      </c>
      <c r="I178" s="153" t="s">
        <v>112</v>
      </c>
      <c r="J178" s="153" t="s">
        <v>112</v>
      </c>
      <c r="K178" s="153" t="s">
        <v>112</v>
      </c>
      <c r="L178" s="153" t="s">
        <v>112</v>
      </c>
      <c r="M178" s="153" t="s">
        <v>112</v>
      </c>
      <c r="N178" s="153" t="s">
        <v>112</v>
      </c>
      <c r="O178" s="153" t="s">
        <v>112</v>
      </c>
      <c r="P178" s="153" t="s">
        <v>112</v>
      </c>
      <c r="Q178" s="153" t="s">
        <v>112</v>
      </c>
      <c r="R178" s="153" t="s">
        <v>112</v>
      </c>
      <c r="S178" s="153" t="s">
        <v>112</v>
      </c>
      <c r="T178" s="144"/>
    </row>
    <row r="179" spans="1:20" ht="35" thickBot="1" x14ac:dyDescent="0.25">
      <c r="A179" s="164" t="s">
        <v>534</v>
      </c>
      <c r="B179" s="153" t="s">
        <v>112</v>
      </c>
      <c r="C179" s="153" t="s">
        <v>112</v>
      </c>
      <c r="D179" s="153" t="s">
        <v>112</v>
      </c>
      <c r="E179" s="153" t="s">
        <v>112</v>
      </c>
      <c r="F179" s="153" t="s">
        <v>112</v>
      </c>
      <c r="G179" s="153" t="s">
        <v>112</v>
      </c>
      <c r="H179" s="153" t="s">
        <v>112</v>
      </c>
      <c r="I179" s="153" t="s">
        <v>112</v>
      </c>
      <c r="J179" s="153" t="s">
        <v>112</v>
      </c>
      <c r="K179" s="153" t="s">
        <v>112</v>
      </c>
      <c r="L179" s="153" t="s">
        <v>112</v>
      </c>
      <c r="M179" s="153" t="s">
        <v>112</v>
      </c>
      <c r="N179" s="153" t="s">
        <v>112</v>
      </c>
      <c r="O179" s="153" t="s">
        <v>112</v>
      </c>
      <c r="P179" s="153" t="s">
        <v>112</v>
      </c>
      <c r="Q179" s="153" t="s">
        <v>112</v>
      </c>
      <c r="R179" s="153" t="s">
        <v>112</v>
      </c>
      <c r="S179" s="153" t="s">
        <v>112</v>
      </c>
      <c r="T179" s="144"/>
    </row>
    <row r="180" spans="1:20" ht="70" customHeight="1" thickBot="1" x14ac:dyDescent="0.25">
      <c r="A180" s="164" t="s">
        <v>535</v>
      </c>
      <c r="B180" s="153" t="s">
        <v>112</v>
      </c>
      <c r="C180" s="153" t="s">
        <v>112</v>
      </c>
      <c r="D180" s="153" t="s">
        <v>112</v>
      </c>
      <c r="E180" s="153" t="s">
        <v>112</v>
      </c>
      <c r="F180" s="153" t="s">
        <v>112</v>
      </c>
      <c r="G180" s="153" t="s">
        <v>112</v>
      </c>
      <c r="H180" s="153" t="s">
        <v>112</v>
      </c>
      <c r="I180" s="153" t="s">
        <v>112</v>
      </c>
      <c r="J180" s="153" t="s">
        <v>112</v>
      </c>
      <c r="K180" s="153" t="s">
        <v>112</v>
      </c>
      <c r="L180" s="153" t="s">
        <v>112</v>
      </c>
      <c r="M180" s="153" t="s">
        <v>112</v>
      </c>
      <c r="N180" s="153" t="s">
        <v>112</v>
      </c>
      <c r="O180" s="153" t="s">
        <v>112</v>
      </c>
      <c r="P180" s="153" t="s">
        <v>112</v>
      </c>
      <c r="Q180" s="153" t="s">
        <v>112</v>
      </c>
      <c r="R180" s="153" t="s">
        <v>112</v>
      </c>
      <c r="S180" s="153" t="s">
        <v>112</v>
      </c>
      <c r="T180" s="144"/>
    </row>
    <row r="181" spans="1:20" ht="16" customHeight="1" thickBot="1" x14ac:dyDescent="0.25">
      <c r="A181" s="211"/>
      <c r="B181" s="210"/>
      <c r="C181" s="210"/>
      <c r="D181" s="210"/>
      <c r="E181" s="210"/>
      <c r="F181" s="210"/>
      <c r="G181" s="210"/>
      <c r="H181" s="210"/>
      <c r="I181" s="210"/>
      <c r="J181" s="210"/>
      <c r="K181" s="210"/>
      <c r="L181" s="210"/>
      <c r="M181" s="210"/>
      <c r="N181" s="210"/>
      <c r="O181" s="210"/>
      <c r="P181" s="210"/>
      <c r="Q181" s="210"/>
      <c r="R181" s="210"/>
      <c r="S181" s="210"/>
      <c r="T181" s="210"/>
    </row>
    <row r="182" spans="1:20" ht="17" thickBot="1" x14ac:dyDescent="0.25">
      <c r="A182" s="225" t="s">
        <v>196</v>
      </c>
      <c r="B182" s="225"/>
      <c r="C182" s="225"/>
      <c r="D182" s="225"/>
      <c r="E182" s="225"/>
      <c r="F182" s="225"/>
      <c r="G182" s="225"/>
      <c r="H182" s="225"/>
      <c r="I182" s="225"/>
      <c r="J182" s="210"/>
      <c r="K182" s="210"/>
      <c r="L182" s="210"/>
      <c r="M182" s="210"/>
      <c r="N182" s="210"/>
      <c r="O182" s="210"/>
      <c r="P182" s="210"/>
      <c r="Q182" s="210"/>
      <c r="R182" s="210"/>
      <c r="S182" s="210"/>
      <c r="T182" s="210"/>
    </row>
    <row r="183" spans="1:20" ht="35" thickBot="1" x14ac:dyDescent="0.25">
      <c r="A183" s="17" t="s">
        <v>197</v>
      </c>
      <c r="B183" s="153" t="s">
        <v>112</v>
      </c>
      <c r="C183" s="153" t="s">
        <v>112</v>
      </c>
      <c r="D183" s="153" t="s">
        <v>112</v>
      </c>
      <c r="E183" s="153" t="s">
        <v>112</v>
      </c>
      <c r="F183" s="153" t="s">
        <v>112</v>
      </c>
      <c r="G183" s="153" t="s">
        <v>112</v>
      </c>
      <c r="H183" s="153" t="s">
        <v>112</v>
      </c>
      <c r="I183" s="153" t="s">
        <v>112</v>
      </c>
      <c r="J183" s="153" t="s">
        <v>112</v>
      </c>
      <c r="K183" s="153" t="s">
        <v>112</v>
      </c>
      <c r="L183" s="153" t="s">
        <v>112</v>
      </c>
      <c r="M183" s="153" t="s">
        <v>112</v>
      </c>
      <c r="N183" s="153" t="s">
        <v>112</v>
      </c>
      <c r="O183" s="153" t="s">
        <v>112</v>
      </c>
      <c r="P183" s="153" t="s">
        <v>112</v>
      </c>
      <c r="Q183" s="153" t="s">
        <v>112</v>
      </c>
      <c r="R183" s="153" t="s">
        <v>112</v>
      </c>
      <c r="S183" s="153" t="s">
        <v>112</v>
      </c>
      <c r="T183" s="144"/>
    </row>
    <row r="184" spans="1:20" ht="52" customHeight="1" thickBot="1" x14ac:dyDescent="0.25">
      <c r="A184" s="17" t="s">
        <v>198</v>
      </c>
      <c r="B184" s="153" t="s">
        <v>112</v>
      </c>
      <c r="C184" s="153" t="s">
        <v>112</v>
      </c>
      <c r="D184" s="153" t="s">
        <v>112</v>
      </c>
      <c r="E184" s="153" t="s">
        <v>112</v>
      </c>
      <c r="F184" s="153" t="s">
        <v>112</v>
      </c>
      <c r="G184" s="153" t="s">
        <v>112</v>
      </c>
      <c r="H184" s="153" t="s">
        <v>112</v>
      </c>
      <c r="I184" s="153" t="s">
        <v>112</v>
      </c>
      <c r="J184" s="153" t="s">
        <v>112</v>
      </c>
      <c r="K184" s="153" t="s">
        <v>112</v>
      </c>
      <c r="L184" s="153" t="s">
        <v>112</v>
      </c>
      <c r="M184" s="153" t="s">
        <v>112</v>
      </c>
      <c r="N184" s="153" t="s">
        <v>112</v>
      </c>
      <c r="O184" s="153" t="s">
        <v>112</v>
      </c>
      <c r="P184" s="153" t="s">
        <v>112</v>
      </c>
      <c r="Q184" s="153" t="s">
        <v>112</v>
      </c>
      <c r="R184" s="153" t="s">
        <v>112</v>
      </c>
      <c r="S184" s="153" t="s">
        <v>112</v>
      </c>
      <c r="T184" s="144"/>
    </row>
    <row r="185" spans="1:20" ht="17" thickBot="1" x14ac:dyDescent="0.25">
      <c r="A185" s="211"/>
      <c r="B185" s="210"/>
      <c r="C185" s="210"/>
      <c r="D185" s="210"/>
      <c r="E185" s="210"/>
      <c r="F185" s="210"/>
      <c r="G185" s="210"/>
      <c r="H185" s="210"/>
      <c r="I185" s="210"/>
      <c r="J185" s="210"/>
      <c r="K185" s="210"/>
      <c r="L185" s="210"/>
      <c r="M185" s="210"/>
      <c r="N185" s="210"/>
      <c r="O185" s="210"/>
      <c r="P185" s="210"/>
      <c r="Q185" s="210"/>
      <c r="R185" s="210"/>
      <c r="S185" s="210"/>
      <c r="T185" s="210"/>
    </row>
    <row r="186" spans="1:20" ht="17" thickBot="1" x14ac:dyDescent="0.25">
      <c r="A186" s="225" t="s">
        <v>199</v>
      </c>
      <c r="B186" s="225"/>
      <c r="C186" s="225"/>
      <c r="D186" s="225"/>
      <c r="E186" s="225"/>
      <c r="F186" s="225"/>
      <c r="G186" s="225"/>
      <c r="H186" s="225"/>
      <c r="I186" s="225"/>
      <c r="J186" s="210"/>
      <c r="K186" s="210"/>
      <c r="L186" s="210"/>
      <c r="M186" s="210"/>
      <c r="N186" s="210"/>
      <c r="O186" s="210"/>
      <c r="P186" s="210"/>
      <c r="Q186" s="210"/>
      <c r="R186" s="210"/>
      <c r="S186" s="210"/>
      <c r="T186" s="210"/>
    </row>
    <row r="187" spans="1:20" ht="35" thickBot="1" x14ac:dyDescent="0.25">
      <c r="A187" s="17" t="s">
        <v>200</v>
      </c>
      <c r="B187" s="153" t="s">
        <v>112</v>
      </c>
      <c r="C187" s="153" t="s">
        <v>112</v>
      </c>
      <c r="D187" s="153" t="s">
        <v>112</v>
      </c>
      <c r="E187" s="153" t="s">
        <v>112</v>
      </c>
      <c r="F187" s="153" t="s">
        <v>112</v>
      </c>
      <c r="G187" s="153" t="s">
        <v>112</v>
      </c>
      <c r="H187" s="153" t="s">
        <v>112</v>
      </c>
      <c r="I187" s="153" t="s">
        <v>112</v>
      </c>
      <c r="J187" s="153" t="s">
        <v>112</v>
      </c>
      <c r="K187" s="153" t="s">
        <v>112</v>
      </c>
      <c r="L187" s="153" t="s">
        <v>112</v>
      </c>
      <c r="M187" s="153" t="s">
        <v>112</v>
      </c>
      <c r="N187" s="153" t="s">
        <v>112</v>
      </c>
      <c r="O187" s="153" t="s">
        <v>112</v>
      </c>
      <c r="P187" s="153" t="s">
        <v>112</v>
      </c>
      <c r="Q187" s="153" t="s">
        <v>112</v>
      </c>
      <c r="R187" s="153" t="s">
        <v>112</v>
      </c>
      <c r="S187" s="153" t="s">
        <v>112</v>
      </c>
      <c r="T187" s="144"/>
    </row>
    <row r="188" spans="1:20" ht="35" thickBot="1" x14ac:dyDescent="0.25">
      <c r="A188" s="17" t="s">
        <v>201</v>
      </c>
      <c r="B188" s="153" t="s">
        <v>112</v>
      </c>
      <c r="C188" s="153" t="s">
        <v>112</v>
      </c>
      <c r="D188" s="153" t="s">
        <v>112</v>
      </c>
      <c r="E188" s="153" t="s">
        <v>112</v>
      </c>
      <c r="F188" s="153" t="s">
        <v>112</v>
      </c>
      <c r="G188" s="153" t="s">
        <v>112</v>
      </c>
      <c r="H188" s="153" t="s">
        <v>112</v>
      </c>
      <c r="I188" s="153" t="s">
        <v>112</v>
      </c>
      <c r="J188" s="153" t="s">
        <v>112</v>
      </c>
      <c r="K188" s="153" t="s">
        <v>112</v>
      </c>
      <c r="L188" s="153" t="s">
        <v>112</v>
      </c>
      <c r="M188" s="153" t="s">
        <v>112</v>
      </c>
      <c r="N188" s="153" t="s">
        <v>112</v>
      </c>
      <c r="O188" s="153" t="s">
        <v>112</v>
      </c>
      <c r="P188" s="153" t="s">
        <v>112</v>
      </c>
      <c r="Q188" s="153" t="s">
        <v>112</v>
      </c>
      <c r="R188" s="153" t="s">
        <v>112</v>
      </c>
      <c r="S188" s="153" t="s">
        <v>112</v>
      </c>
      <c r="T188" s="144"/>
    </row>
    <row r="189" spans="1:20" ht="35" thickBot="1" x14ac:dyDescent="0.25">
      <c r="A189" s="17" t="s">
        <v>202</v>
      </c>
      <c r="B189" s="153" t="s">
        <v>112</v>
      </c>
      <c r="C189" s="153" t="s">
        <v>112</v>
      </c>
      <c r="D189" s="153" t="s">
        <v>112</v>
      </c>
      <c r="E189" s="153" t="s">
        <v>112</v>
      </c>
      <c r="F189" s="153" t="s">
        <v>112</v>
      </c>
      <c r="G189" s="153" t="s">
        <v>112</v>
      </c>
      <c r="H189" s="153" t="s">
        <v>112</v>
      </c>
      <c r="I189" s="153" t="s">
        <v>112</v>
      </c>
      <c r="J189" s="153" t="s">
        <v>112</v>
      </c>
      <c r="K189" s="153" t="s">
        <v>112</v>
      </c>
      <c r="L189" s="153" t="s">
        <v>112</v>
      </c>
      <c r="M189" s="153" t="s">
        <v>112</v>
      </c>
      <c r="N189" s="153" t="s">
        <v>112</v>
      </c>
      <c r="O189" s="153" t="s">
        <v>112</v>
      </c>
      <c r="P189" s="153" t="s">
        <v>112</v>
      </c>
      <c r="Q189" s="153" t="s">
        <v>112</v>
      </c>
      <c r="R189" s="153" t="s">
        <v>112</v>
      </c>
      <c r="S189" s="153" t="s">
        <v>112</v>
      </c>
      <c r="T189" s="144"/>
    </row>
    <row r="190" spans="1:20" ht="16" customHeight="1" thickBot="1" x14ac:dyDescent="0.25">
      <c r="A190" s="211"/>
      <c r="B190" s="210"/>
      <c r="C190" s="210"/>
      <c r="D190" s="210"/>
      <c r="E190" s="210"/>
      <c r="F190" s="210"/>
      <c r="G190" s="210"/>
      <c r="H190" s="210"/>
      <c r="I190" s="210"/>
      <c r="J190" s="210"/>
      <c r="K190" s="210"/>
      <c r="L190" s="210"/>
      <c r="M190" s="210"/>
      <c r="N190" s="210"/>
      <c r="O190" s="210"/>
      <c r="P190" s="210"/>
      <c r="Q190" s="210"/>
      <c r="R190" s="210"/>
      <c r="S190" s="210"/>
      <c r="T190" s="210"/>
    </row>
    <row r="191" spans="1:20" ht="17" thickBot="1" x14ac:dyDescent="0.25">
      <c r="A191" s="225" t="s">
        <v>203</v>
      </c>
      <c r="B191" s="225"/>
      <c r="C191" s="225"/>
      <c r="D191" s="225"/>
      <c r="E191" s="225"/>
      <c r="F191" s="225"/>
      <c r="G191" s="225"/>
      <c r="H191" s="225"/>
      <c r="I191" s="225"/>
      <c r="J191" s="210"/>
      <c r="K191" s="210"/>
      <c r="L191" s="210"/>
      <c r="M191" s="210"/>
      <c r="N191" s="210"/>
      <c r="O191" s="210"/>
      <c r="P191" s="210"/>
      <c r="Q191" s="210"/>
      <c r="R191" s="210"/>
      <c r="S191" s="210"/>
      <c r="T191" s="210"/>
    </row>
    <row r="192" spans="1:20" ht="52" thickBot="1" x14ac:dyDescent="0.25">
      <c r="A192" s="17" t="s">
        <v>204</v>
      </c>
      <c r="B192" s="153" t="s">
        <v>112</v>
      </c>
      <c r="C192" s="153" t="s">
        <v>112</v>
      </c>
      <c r="D192" s="153" t="s">
        <v>112</v>
      </c>
      <c r="E192" s="153" t="s">
        <v>112</v>
      </c>
      <c r="F192" s="153" t="s">
        <v>112</v>
      </c>
      <c r="G192" s="153" t="s">
        <v>112</v>
      </c>
      <c r="H192" s="153" t="s">
        <v>112</v>
      </c>
      <c r="I192" s="153" t="s">
        <v>112</v>
      </c>
      <c r="J192" s="153" t="s">
        <v>112</v>
      </c>
      <c r="K192" s="153" t="s">
        <v>112</v>
      </c>
      <c r="L192" s="153" t="s">
        <v>112</v>
      </c>
      <c r="M192" s="153" t="s">
        <v>112</v>
      </c>
      <c r="N192" s="153" t="s">
        <v>112</v>
      </c>
      <c r="O192" s="153" t="s">
        <v>112</v>
      </c>
      <c r="P192" s="153" t="s">
        <v>112</v>
      </c>
      <c r="Q192" s="153" t="s">
        <v>112</v>
      </c>
      <c r="R192" s="153" t="s">
        <v>112</v>
      </c>
      <c r="S192" s="153" t="s">
        <v>112</v>
      </c>
      <c r="T192" s="144"/>
    </row>
    <row r="193" spans="1:20" ht="52" thickBot="1" x14ac:dyDescent="0.25">
      <c r="A193" s="17" t="s">
        <v>205</v>
      </c>
      <c r="B193" s="153" t="s">
        <v>112</v>
      </c>
      <c r="C193" s="153" t="s">
        <v>112</v>
      </c>
      <c r="D193" s="153" t="s">
        <v>112</v>
      </c>
      <c r="E193" s="153" t="s">
        <v>112</v>
      </c>
      <c r="F193" s="153" t="s">
        <v>112</v>
      </c>
      <c r="G193" s="153" t="s">
        <v>112</v>
      </c>
      <c r="H193" s="153" t="s">
        <v>112</v>
      </c>
      <c r="I193" s="153" t="s">
        <v>112</v>
      </c>
      <c r="J193" s="153" t="s">
        <v>112</v>
      </c>
      <c r="K193" s="153" t="s">
        <v>112</v>
      </c>
      <c r="L193" s="153" t="s">
        <v>112</v>
      </c>
      <c r="M193" s="153" t="s">
        <v>112</v>
      </c>
      <c r="N193" s="153" t="s">
        <v>112</v>
      </c>
      <c r="O193" s="153" t="s">
        <v>112</v>
      </c>
      <c r="P193" s="153" t="s">
        <v>112</v>
      </c>
      <c r="Q193" s="153" t="s">
        <v>112</v>
      </c>
      <c r="R193" s="153" t="s">
        <v>112</v>
      </c>
      <c r="S193" s="153" t="s">
        <v>112</v>
      </c>
      <c r="T193" s="144"/>
    </row>
    <row r="194" spans="1:20" ht="35" customHeight="1" thickBot="1" x14ac:dyDescent="0.25">
      <c r="A194" s="17" t="s">
        <v>206</v>
      </c>
      <c r="B194" s="153" t="s">
        <v>112</v>
      </c>
      <c r="C194" s="153" t="s">
        <v>112</v>
      </c>
      <c r="D194" s="153" t="s">
        <v>112</v>
      </c>
      <c r="E194" s="153" t="s">
        <v>112</v>
      </c>
      <c r="F194" s="153" t="s">
        <v>112</v>
      </c>
      <c r="G194" s="153" t="s">
        <v>112</v>
      </c>
      <c r="H194" s="153" t="s">
        <v>112</v>
      </c>
      <c r="I194" s="153" t="s">
        <v>112</v>
      </c>
      <c r="J194" s="153" t="s">
        <v>112</v>
      </c>
      <c r="K194" s="153" t="s">
        <v>112</v>
      </c>
      <c r="L194" s="153" t="s">
        <v>112</v>
      </c>
      <c r="M194" s="153" t="s">
        <v>112</v>
      </c>
      <c r="N194" s="153" t="s">
        <v>112</v>
      </c>
      <c r="O194" s="153" t="s">
        <v>112</v>
      </c>
      <c r="P194" s="153" t="s">
        <v>112</v>
      </c>
      <c r="Q194" s="153" t="s">
        <v>112</v>
      </c>
      <c r="R194" s="153" t="s">
        <v>112</v>
      </c>
      <c r="S194" s="153" t="s">
        <v>112</v>
      </c>
      <c r="T194" s="144"/>
    </row>
    <row r="195" spans="1:20" ht="16" customHeight="1" thickBot="1" x14ac:dyDescent="0.25">
      <c r="A195" s="211"/>
      <c r="B195" s="210"/>
      <c r="C195" s="210"/>
      <c r="D195" s="210"/>
      <c r="E195" s="210"/>
      <c r="F195" s="210"/>
      <c r="G195" s="210"/>
      <c r="H195" s="210"/>
      <c r="I195" s="210"/>
      <c r="J195" s="210"/>
      <c r="K195" s="210"/>
      <c r="L195" s="210"/>
      <c r="M195" s="210"/>
      <c r="N195" s="210"/>
      <c r="O195" s="210"/>
      <c r="P195" s="210"/>
      <c r="Q195" s="210"/>
      <c r="R195" s="210"/>
      <c r="S195" s="210"/>
      <c r="T195" s="210"/>
    </row>
    <row r="196" spans="1:20" ht="17" thickBot="1" x14ac:dyDescent="0.25">
      <c r="A196" s="225" t="s">
        <v>207</v>
      </c>
      <c r="B196" s="225"/>
      <c r="C196" s="225"/>
      <c r="D196" s="225"/>
      <c r="E196" s="225"/>
      <c r="F196" s="225"/>
      <c r="G196" s="225"/>
      <c r="H196" s="225"/>
      <c r="I196" s="225"/>
      <c r="J196" s="210"/>
      <c r="K196" s="210"/>
      <c r="L196" s="210"/>
      <c r="M196" s="210"/>
      <c r="N196" s="210"/>
      <c r="O196" s="210"/>
      <c r="P196" s="210"/>
      <c r="Q196" s="210"/>
      <c r="R196" s="210"/>
      <c r="S196" s="210"/>
      <c r="T196" s="210"/>
    </row>
    <row r="197" spans="1:20" ht="52" thickBot="1" x14ac:dyDescent="0.25">
      <c r="A197" s="17" t="s">
        <v>208</v>
      </c>
      <c r="B197" s="153" t="s">
        <v>112</v>
      </c>
      <c r="C197" s="153" t="s">
        <v>112</v>
      </c>
      <c r="D197" s="153" t="s">
        <v>112</v>
      </c>
      <c r="E197" s="153" t="s">
        <v>112</v>
      </c>
      <c r="F197" s="153" t="s">
        <v>112</v>
      </c>
      <c r="G197" s="153" t="s">
        <v>112</v>
      </c>
      <c r="H197" s="153" t="s">
        <v>112</v>
      </c>
      <c r="I197" s="153" t="s">
        <v>112</v>
      </c>
      <c r="J197" s="153" t="s">
        <v>112</v>
      </c>
      <c r="K197" s="153" t="s">
        <v>112</v>
      </c>
      <c r="L197" s="153" t="s">
        <v>112</v>
      </c>
      <c r="M197" s="153" t="s">
        <v>112</v>
      </c>
      <c r="N197" s="153" t="s">
        <v>112</v>
      </c>
      <c r="O197" s="153" t="s">
        <v>112</v>
      </c>
      <c r="P197" s="153" t="s">
        <v>112</v>
      </c>
      <c r="Q197" s="153" t="s">
        <v>112</v>
      </c>
      <c r="R197" s="153" t="s">
        <v>112</v>
      </c>
      <c r="S197" s="153" t="s">
        <v>112</v>
      </c>
      <c r="T197" s="144"/>
    </row>
    <row r="198" spans="1:20" ht="35" thickBot="1" x14ac:dyDescent="0.25">
      <c r="A198" s="17" t="s">
        <v>209</v>
      </c>
      <c r="B198" s="153" t="s">
        <v>112</v>
      </c>
      <c r="C198" s="153" t="s">
        <v>112</v>
      </c>
      <c r="D198" s="153" t="s">
        <v>112</v>
      </c>
      <c r="E198" s="153" t="s">
        <v>112</v>
      </c>
      <c r="F198" s="153" t="s">
        <v>112</v>
      </c>
      <c r="G198" s="153" t="s">
        <v>112</v>
      </c>
      <c r="H198" s="153" t="s">
        <v>112</v>
      </c>
      <c r="I198" s="153" t="s">
        <v>112</v>
      </c>
      <c r="J198" s="153" t="s">
        <v>112</v>
      </c>
      <c r="K198" s="153" t="s">
        <v>112</v>
      </c>
      <c r="L198" s="153" t="s">
        <v>112</v>
      </c>
      <c r="M198" s="153" t="s">
        <v>112</v>
      </c>
      <c r="N198" s="153" t="s">
        <v>112</v>
      </c>
      <c r="O198" s="153" t="s">
        <v>112</v>
      </c>
      <c r="P198" s="153" t="s">
        <v>112</v>
      </c>
      <c r="Q198" s="153" t="s">
        <v>112</v>
      </c>
      <c r="R198" s="153" t="s">
        <v>112</v>
      </c>
      <c r="S198" s="153" t="s">
        <v>112</v>
      </c>
      <c r="T198" s="144"/>
    </row>
    <row r="199" spans="1:20" ht="16" customHeight="1" thickBot="1" x14ac:dyDescent="0.25">
      <c r="A199" s="211"/>
      <c r="B199" s="210"/>
      <c r="C199" s="210"/>
      <c r="D199" s="210"/>
      <c r="E199" s="210"/>
      <c r="F199" s="210"/>
      <c r="G199" s="210"/>
      <c r="H199" s="210"/>
      <c r="I199" s="210"/>
      <c r="J199" s="210"/>
      <c r="K199" s="210"/>
      <c r="L199" s="210"/>
      <c r="M199" s="210"/>
      <c r="N199" s="210"/>
      <c r="O199" s="210"/>
      <c r="P199" s="210"/>
      <c r="Q199" s="210"/>
      <c r="R199" s="210"/>
      <c r="S199" s="210"/>
      <c r="T199" s="210"/>
    </row>
    <row r="200" spans="1:20" ht="17" thickBot="1" x14ac:dyDescent="0.25">
      <c r="A200" s="225" t="s">
        <v>210</v>
      </c>
      <c r="B200" s="225"/>
      <c r="C200" s="225"/>
      <c r="D200" s="225"/>
      <c r="E200" s="225"/>
      <c r="F200" s="225"/>
      <c r="G200" s="225"/>
      <c r="H200" s="225"/>
      <c r="I200" s="225"/>
      <c r="J200" s="210"/>
      <c r="K200" s="210"/>
      <c r="L200" s="210"/>
      <c r="M200" s="210"/>
      <c r="N200" s="210"/>
      <c r="O200" s="210"/>
      <c r="P200" s="210"/>
      <c r="Q200" s="210"/>
      <c r="R200" s="210"/>
      <c r="S200" s="210"/>
      <c r="T200" s="210"/>
    </row>
    <row r="201" spans="1:20" ht="35" thickBot="1" x14ac:dyDescent="0.25">
      <c r="A201" s="17" t="s">
        <v>211</v>
      </c>
      <c r="B201" s="153" t="s">
        <v>112</v>
      </c>
      <c r="C201" s="153" t="s">
        <v>112</v>
      </c>
      <c r="D201" s="153" t="s">
        <v>112</v>
      </c>
      <c r="E201" s="153" t="s">
        <v>112</v>
      </c>
      <c r="F201" s="153" t="s">
        <v>112</v>
      </c>
      <c r="G201" s="153" t="s">
        <v>112</v>
      </c>
      <c r="H201" s="153" t="s">
        <v>112</v>
      </c>
      <c r="I201" s="153" t="s">
        <v>112</v>
      </c>
      <c r="J201" s="153" t="s">
        <v>112</v>
      </c>
      <c r="K201" s="153" t="s">
        <v>112</v>
      </c>
      <c r="L201" s="153" t="s">
        <v>112</v>
      </c>
      <c r="M201" s="153" t="s">
        <v>112</v>
      </c>
      <c r="N201" s="153" t="s">
        <v>112</v>
      </c>
      <c r="O201" s="153" t="s">
        <v>112</v>
      </c>
      <c r="P201" s="153" t="s">
        <v>112</v>
      </c>
      <c r="Q201" s="153" t="s">
        <v>112</v>
      </c>
      <c r="R201" s="153" t="s">
        <v>112</v>
      </c>
      <c r="S201" s="153" t="s">
        <v>112</v>
      </c>
      <c r="T201" s="144"/>
    </row>
    <row r="202" spans="1:20" ht="52" thickBot="1" x14ac:dyDescent="0.25">
      <c r="A202" s="17" t="s">
        <v>212</v>
      </c>
      <c r="B202" s="153" t="s">
        <v>112</v>
      </c>
      <c r="C202" s="153" t="s">
        <v>112</v>
      </c>
      <c r="D202" s="153" t="s">
        <v>112</v>
      </c>
      <c r="E202" s="153" t="s">
        <v>112</v>
      </c>
      <c r="F202" s="153" t="s">
        <v>112</v>
      </c>
      <c r="G202" s="153" t="s">
        <v>112</v>
      </c>
      <c r="H202" s="153" t="s">
        <v>112</v>
      </c>
      <c r="I202" s="153" t="s">
        <v>112</v>
      </c>
      <c r="J202" s="153" t="s">
        <v>112</v>
      </c>
      <c r="K202" s="153" t="s">
        <v>112</v>
      </c>
      <c r="L202" s="153" t="s">
        <v>112</v>
      </c>
      <c r="M202" s="153" t="s">
        <v>112</v>
      </c>
      <c r="N202" s="153" t="s">
        <v>112</v>
      </c>
      <c r="O202" s="153" t="s">
        <v>112</v>
      </c>
      <c r="P202" s="153" t="s">
        <v>112</v>
      </c>
      <c r="Q202" s="153" t="s">
        <v>112</v>
      </c>
      <c r="R202" s="153" t="s">
        <v>112</v>
      </c>
      <c r="S202" s="153" t="s">
        <v>112</v>
      </c>
      <c r="T202" s="144"/>
    </row>
    <row r="203" spans="1:20" ht="52" thickBot="1" x14ac:dyDescent="0.25">
      <c r="A203" s="17" t="s">
        <v>213</v>
      </c>
      <c r="B203" s="153" t="s">
        <v>112</v>
      </c>
      <c r="C203" s="153" t="s">
        <v>112</v>
      </c>
      <c r="D203" s="153" t="s">
        <v>112</v>
      </c>
      <c r="E203" s="153" t="s">
        <v>112</v>
      </c>
      <c r="F203" s="153" t="s">
        <v>112</v>
      </c>
      <c r="G203" s="153" t="s">
        <v>112</v>
      </c>
      <c r="H203" s="153" t="s">
        <v>112</v>
      </c>
      <c r="I203" s="153" t="s">
        <v>112</v>
      </c>
      <c r="J203" s="153" t="s">
        <v>112</v>
      </c>
      <c r="K203" s="153" t="s">
        <v>112</v>
      </c>
      <c r="L203" s="153" t="s">
        <v>112</v>
      </c>
      <c r="M203" s="153" t="s">
        <v>112</v>
      </c>
      <c r="N203" s="153" t="s">
        <v>112</v>
      </c>
      <c r="O203" s="153" t="s">
        <v>112</v>
      </c>
      <c r="P203" s="153" t="s">
        <v>112</v>
      </c>
      <c r="Q203" s="153" t="s">
        <v>112</v>
      </c>
      <c r="R203" s="153" t="s">
        <v>112</v>
      </c>
      <c r="S203" s="153" t="s">
        <v>112</v>
      </c>
      <c r="T203" s="144"/>
    </row>
    <row r="204" spans="1:20" ht="16" customHeight="1" thickBot="1" x14ac:dyDescent="0.25">
      <c r="A204" s="211"/>
      <c r="B204" s="210"/>
      <c r="C204" s="210"/>
      <c r="D204" s="210"/>
      <c r="E204" s="210"/>
      <c r="F204" s="210"/>
      <c r="G204" s="210"/>
      <c r="H204" s="210"/>
      <c r="I204" s="210"/>
      <c r="J204" s="210"/>
      <c r="K204" s="210"/>
      <c r="L204" s="210"/>
      <c r="M204" s="210"/>
      <c r="N204" s="210"/>
      <c r="O204" s="210"/>
      <c r="P204" s="210"/>
      <c r="Q204" s="210"/>
      <c r="R204" s="210"/>
      <c r="S204" s="210"/>
      <c r="T204" s="210"/>
    </row>
    <row r="205" spans="1:20" ht="16" customHeight="1" thickBot="1" x14ac:dyDescent="0.25">
      <c r="A205" s="225" t="s">
        <v>642</v>
      </c>
      <c r="B205" s="225"/>
      <c r="C205" s="225"/>
      <c r="D205" s="225"/>
      <c r="E205" s="225"/>
      <c r="F205" s="225"/>
      <c r="G205" s="225"/>
      <c r="H205" s="225"/>
      <c r="I205" s="225"/>
      <c r="J205" s="210"/>
      <c r="K205" s="210"/>
      <c r="L205" s="210"/>
      <c r="M205" s="210"/>
      <c r="N205" s="210"/>
      <c r="O205" s="210"/>
      <c r="P205" s="210"/>
      <c r="Q205" s="210"/>
      <c r="R205" s="210"/>
      <c r="S205" s="210"/>
      <c r="T205" s="210"/>
    </row>
    <row r="206" spans="1:20" ht="16" customHeight="1" thickBot="1" x14ac:dyDescent="0.25">
      <c r="A206" s="58"/>
      <c r="B206" s="153" t="s">
        <v>112</v>
      </c>
      <c r="C206" s="153" t="s">
        <v>112</v>
      </c>
      <c r="D206" s="153" t="s">
        <v>112</v>
      </c>
      <c r="E206" s="153" t="s">
        <v>112</v>
      </c>
      <c r="F206" s="153" t="s">
        <v>112</v>
      </c>
      <c r="G206" s="153" t="s">
        <v>112</v>
      </c>
      <c r="H206" s="153" t="s">
        <v>112</v>
      </c>
      <c r="I206" s="153" t="s">
        <v>112</v>
      </c>
      <c r="J206" s="153" t="s">
        <v>112</v>
      </c>
      <c r="K206" s="153" t="s">
        <v>112</v>
      </c>
      <c r="L206" s="153" t="s">
        <v>112</v>
      </c>
      <c r="M206" s="153" t="s">
        <v>112</v>
      </c>
      <c r="N206" s="153" t="s">
        <v>112</v>
      </c>
      <c r="O206" s="153" t="s">
        <v>112</v>
      </c>
      <c r="P206" s="153" t="s">
        <v>112</v>
      </c>
      <c r="Q206" s="153" t="s">
        <v>112</v>
      </c>
      <c r="R206" s="153" t="s">
        <v>112</v>
      </c>
      <c r="S206" s="153" t="s">
        <v>112</v>
      </c>
      <c r="T206" s="144"/>
    </row>
    <row r="207" spans="1:20" ht="16" customHeight="1" thickBot="1" x14ac:dyDescent="0.25">
      <c r="A207" s="58"/>
      <c r="B207" s="153" t="s">
        <v>112</v>
      </c>
      <c r="C207" s="153" t="s">
        <v>112</v>
      </c>
      <c r="D207" s="153" t="s">
        <v>112</v>
      </c>
      <c r="E207" s="153" t="s">
        <v>112</v>
      </c>
      <c r="F207" s="153" t="s">
        <v>112</v>
      </c>
      <c r="G207" s="153" t="s">
        <v>112</v>
      </c>
      <c r="H207" s="153" t="s">
        <v>112</v>
      </c>
      <c r="I207" s="153" t="s">
        <v>112</v>
      </c>
      <c r="J207" s="153" t="s">
        <v>112</v>
      </c>
      <c r="K207" s="153" t="s">
        <v>112</v>
      </c>
      <c r="L207" s="153" t="s">
        <v>112</v>
      </c>
      <c r="M207" s="153" t="s">
        <v>112</v>
      </c>
      <c r="N207" s="153" t="s">
        <v>112</v>
      </c>
      <c r="O207" s="153" t="s">
        <v>112</v>
      </c>
      <c r="P207" s="153" t="s">
        <v>112</v>
      </c>
      <c r="Q207" s="153" t="s">
        <v>112</v>
      </c>
      <c r="R207" s="153" t="s">
        <v>112</v>
      </c>
      <c r="S207" s="153" t="s">
        <v>112</v>
      </c>
      <c r="T207" s="144"/>
    </row>
    <row r="208" spans="1:20" ht="16" customHeight="1" thickBot="1" x14ac:dyDescent="0.25">
      <c r="A208" s="58"/>
      <c r="B208" s="153" t="s">
        <v>112</v>
      </c>
      <c r="C208" s="153" t="s">
        <v>112</v>
      </c>
      <c r="D208" s="153" t="s">
        <v>112</v>
      </c>
      <c r="E208" s="153" t="s">
        <v>112</v>
      </c>
      <c r="F208" s="153" t="s">
        <v>112</v>
      </c>
      <c r="G208" s="153" t="s">
        <v>112</v>
      </c>
      <c r="H208" s="153" t="s">
        <v>112</v>
      </c>
      <c r="I208" s="153" t="s">
        <v>112</v>
      </c>
      <c r="J208" s="153" t="s">
        <v>112</v>
      </c>
      <c r="K208" s="153" t="s">
        <v>112</v>
      </c>
      <c r="L208" s="153" t="s">
        <v>112</v>
      </c>
      <c r="M208" s="153" t="s">
        <v>112</v>
      </c>
      <c r="N208" s="153" t="s">
        <v>112</v>
      </c>
      <c r="O208" s="153" t="s">
        <v>112</v>
      </c>
      <c r="P208" s="153" t="s">
        <v>112</v>
      </c>
      <c r="Q208" s="153" t="s">
        <v>112</v>
      </c>
      <c r="R208" s="153" t="s">
        <v>112</v>
      </c>
      <c r="S208" s="153" t="s">
        <v>112</v>
      </c>
      <c r="T208" s="144"/>
    </row>
    <row r="209" spans="1:20" ht="35" customHeight="1" thickBot="1" x14ac:dyDescent="0.25">
      <c r="A209" s="158" t="s">
        <v>539</v>
      </c>
      <c r="B209" s="153"/>
      <c r="C209" s="153"/>
      <c r="D209" s="153"/>
      <c r="E209" s="153"/>
      <c r="F209" s="153"/>
      <c r="G209" s="153"/>
      <c r="H209" s="153"/>
      <c r="I209" s="153"/>
      <c r="J209" s="153"/>
      <c r="K209" s="153"/>
      <c r="L209" s="153"/>
      <c r="M209" s="153"/>
      <c r="N209" s="153"/>
      <c r="O209" s="153"/>
      <c r="P209" s="153"/>
      <c r="Q209" s="153"/>
      <c r="R209" s="153"/>
      <c r="S209" s="153"/>
      <c r="T209" s="144"/>
    </row>
    <row r="210" spans="1:20" ht="16" customHeight="1" thickBot="1" x14ac:dyDescent="0.25">
      <c r="A210" s="211"/>
      <c r="B210" s="210"/>
      <c r="C210" s="210"/>
      <c r="D210" s="210"/>
      <c r="E210" s="210"/>
      <c r="F210" s="210"/>
      <c r="G210" s="210"/>
      <c r="H210" s="210"/>
      <c r="I210" s="210"/>
      <c r="J210" s="210"/>
      <c r="K210" s="210"/>
      <c r="L210" s="210"/>
      <c r="M210" s="210"/>
      <c r="N210" s="210"/>
      <c r="O210" s="210"/>
      <c r="P210" s="210"/>
      <c r="Q210" s="210"/>
      <c r="R210" s="210"/>
      <c r="S210" s="210"/>
      <c r="T210" s="210"/>
    </row>
    <row r="211" spans="1:20" ht="16" customHeight="1" thickBot="1" x14ac:dyDescent="0.25">
      <c r="A211" s="230"/>
      <c r="B211" s="230"/>
      <c r="C211" s="230"/>
      <c r="D211" s="230"/>
      <c r="E211" s="230"/>
      <c r="F211" s="230"/>
      <c r="G211" s="230"/>
      <c r="H211" s="230"/>
      <c r="I211" s="230"/>
      <c r="J211" s="230"/>
      <c r="K211" s="230"/>
      <c r="L211" s="230"/>
      <c r="M211" s="230"/>
      <c r="N211" s="230"/>
      <c r="O211" s="230"/>
      <c r="P211" s="230"/>
      <c r="Q211" s="230"/>
      <c r="R211" s="230"/>
      <c r="S211" s="230"/>
      <c r="T211" s="230"/>
    </row>
    <row r="212" spans="1:20" ht="16" customHeight="1" thickBot="1" x14ac:dyDescent="0.25">
      <c r="A212" s="146" t="s">
        <v>178</v>
      </c>
      <c r="B212" s="154">
        <f t="shared" ref="B212:S212" si="13">B33</f>
        <v>46235</v>
      </c>
      <c r="C212" s="154">
        <f t="shared" si="13"/>
        <v>46266</v>
      </c>
      <c r="D212" s="154">
        <f t="shared" si="13"/>
        <v>46296</v>
      </c>
      <c r="E212" s="154">
        <f t="shared" si="13"/>
        <v>46327</v>
      </c>
      <c r="F212" s="154">
        <f t="shared" si="13"/>
        <v>46357</v>
      </c>
      <c r="G212" s="154">
        <f t="shared" si="13"/>
        <v>46388</v>
      </c>
      <c r="H212" s="154">
        <f t="shared" si="13"/>
        <v>46419</v>
      </c>
      <c r="I212" s="154">
        <f t="shared" si="13"/>
        <v>46447</v>
      </c>
      <c r="J212" s="154">
        <f t="shared" si="13"/>
        <v>46478</v>
      </c>
      <c r="K212" s="154">
        <f t="shared" si="13"/>
        <v>46508</v>
      </c>
      <c r="L212" s="154">
        <f t="shared" si="13"/>
        <v>46539</v>
      </c>
      <c r="M212" s="154">
        <f t="shared" si="13"/>
        <v>46569</v>
      </c>
      <c r="N212" s="154">
        <f t="shared" si="13"/>
        <v>46600</v>
      </c>
      <c r="O212" s="154">
        <f t="shared" si="13"/>
        <v>46631</v>
      </c>
      <c r="P212" s="154">
        <f t="shared" si="13"/>
        <v>46661</v>
      </c>
      <c r="Q212" s="154">
        <f t="shared" si="13"/>
        <v>46692</v>
      </c>
      <c r="R212" s="154">
        <f t="shared" si="13"/>
        <v>46722</v>
      </c>
      <c r="S212" s="154">
        <f t="shared" si="13"/>
        <v>46753</v>
      </c>
      <c r="T212" s="162" t="s">
        <v>168</v>
      </c>
    </row>
    <row r="213" spans="1:20" ht="16" customHeight="1" thickBot="1" x14ac:dyDescent="0.25">
      <c r="A213" s="17" t="s">
        <v>113</v>
      </c>
      <c r="B213" s="17">
        <f t="shared" ref="B213:S213" si="14">COUNTIF(B$158:B$210,NYS)</f>
        <v>32</v>
      </c>
      <c r="C213" s="17">
        <f t="shared" si="14"/>
        <v>32</v>
      </c>
      <c r="D213" s="17">
        <f t="shared" si="14"/>
        <v>32</v>
      </c>
      <c r="E213" s="17">
        <f t="shared" si="14"/>
        <v>32</v>
      </c>
      <c r="F213" s="17">
        <f t="shared" si="14"/>
        <v>32</v>
      </c>
      <c r="G213" s="17">
        <f t="shared" si="14"/>
        <v>32</v>
      </c>
      <c r="H213" s="17">
        <f t="shared" si="14"/>
        <v>32</v>
      </c>
      <c r="I213" s="17">
        <f t="shared" si="14"/>
        <v>32</v>
      </c>
      <c r="J213" s="17">
        <f t="shared" si="14"/>
        <v>32</v>
      </c>
      <c r="K213" s="17">
        <f t="shared" si="14"/>
        <v>32</v>
      </c>
      <c r="L213" s="17">
        <f t="shared" si="14"/>
        <v>32</v>
      </c>
      <c r="M213" s="17">
        <f t="shared" si="14"/>
        <v>32</v>
      </c>
      <c r="N213" s="17">
        <f t="shared" si="14"/>
        <v>32</v>
      </c>
      <c r="O213" s="17">
        <f t="shared" si="14"/>
        <v>32</v>
      </c>
      <c r="P213" s="17">
        <f t="shared" si="14"/>
        <v>32</v>
      </c>
      <c r="Q213" s="17">
        <f t="shared" si="14"/>
        <v>32</v>
      </c>
      <c r="R213" s="17">
        <f t="shared" si="14"/>
        <v>32</v>
      </c>
      <c r="S213" s="17">
        <f t="shared" si="14"/>
        <v>32</v>
      </c>
      <c r="T213" s="144"/>
    </row>
    <row r="214" spans="1:20" ht="16" customHeight="1" thickBot="1" x14ac:dyDescent="0.25">
      <c r="A214" s="17" t="s">
        <v>103</v>
      </c>
      <c r="B214" s="17">
        <f t="shared" ref="B214:S214" si="15">COUNTIF(B$158:B$210,IP)</f>
        <v>0</v>
      </c>
      <c r="C214" s="17">
        <f t="shared" si="15"/>
        <v>0</v>
      </c>
      <c r="D214" s="17">
        <f t="shared" si="15"/>
        <v>0</v>
      </c>
      <c r="E214" s="17">
        <f t="shared" si="15"/>
        <v>0</v>
      </c>
      <c r="F214" s="17">
        <f t="shared" si="15"/>
        <v>0</v>
      </c>
      <c r="G214" s="17">
        <f t="shared" si="15"/>
        <v>0</v>
      </c>
      <c r="H214" s="17">
        <f t="shared" si="15"/>
        <v>0</v>
      </c>
      <c r="I214" s="17">
        <f t="shared" si="15"/>
        <v>0</v>
      </c>
      <c r="J214" s="17">
        <f t="shared" si="15"/>
        <v>0</v>
      </c>
      <c r="K214" s="17">
        <f t="shared" si="15"/>
        <v>0</v>
      </c>
      <c r="L214" s="17">
        <f t="shared" si="15"/>
        <v>0</v>
      </c>
      <c r="M214" s="17">
        <f t="shared" si="15"/>
        <v>0</v>
      </c>
      <c r="N214" s="17">
        <f t="shared" si="15"/>
        <v>0</v>
      </c>
      <c r="O214" s="17">
        <f t="shared" si="15"/>
        <v>0</v>
      </c>
      <c r="P214" s="17">
        <f t="shared" si="15"/>
        <v>0</v>
      </c>
      <c r="Q214" s="17">
        <f t="shared" si="15"/>
        <v>0</v>
      </c>
      <c r="R214" s="17">
        <f t="shared" si="15"/>
        <v>0</v>
      </c>
      <c r="S214" s="17">
        <f t="shared" si="15"/>
        <v>0</v>
      </c>
      <c r="T214" s="144"/>
    </row>
    <row r="215" spans="1:20" ht="16" customHeight="1" thickBot="1" x14ac:dyDescent="0.25">
      <c r="A215" s="17" t="s">
        <v>104</v>
      </c>
      <c r="B215" s="17">
        <f t="shared" ref="B215:S215" si="16">COUNTIF(B$158:B$210,CO)</f>
        <v>0</v>
      </c>
      <c r="C215" s="17">
        <f t="shared" si="16"/>
        <v>0</v>
      </c>
      <c r="D215" s="17">
        <f t="shared" si="16"/>
        <v>0</v>
      </c>
      <c r="E215" s="17">
        <f t="shared" si="16"/>
        <v>0</v>
      </c>
      <c r="F215" s="17">
        <f t="shared" si="16"/>
        <v>0</v>
      </c>
      <c r="G215" s="17">
        <f t="shared" si="16"/>
        <v>0</v>
      </c>
      <c r="H215" s="17">
        <f t="shared" si="16"/>
        <v>0</v>
      </c>
      <c r="I215" s="17">
        <f t="shared" si="16"/>
        <v>0</v>
      </c>
      <c r="J215" s="17">
        <f t="shared" si="16"/>
        <v>0</v>
      </c>
      <c r="K215" s="17">
        <f t="shared" si="16"/>
        <v>0</v>
      </c>
      <c r="L215" s="17">
        <f t="shared" si="16"/>
        <v>0</v>
      </c>
      <c r="M215" s="17">
        <f t="shared" si="16"/>
        <v>0</v>
      </c>
      <c r="N215" s="17">
        <f t="shared" si="16"/>
        <v>0</v>
      </c>
      <c r="O215" s="17">
        <f t="shared" si="16"/>
        <v>0</v>
      </c>
      <c r="P215" s="17">
        <f t="shared" si="16"/>
        <v>0</v>
      </c>
      <c r="Q215" s="17">
        <f t="shared" si="16"/>
        <v>0</v>
      </c>
      <c r="R215" s="17">
        <f t="shared" si="16"/>
        <v>0</v>
      </c>
      <c r="S215" s="17">
        <f t="shared" si="16"/>
        <v>0</v>
      </c>
      <c r="T215" s="144"/>
    </row>
    <row r="216" spans="1:20" ht="16" customHeight="1" thickBot="1" x14ac:dyDescent="0.25">
      <c r="A216" s="17" t="s">
        <v>145</v>
      </c>
      <c r="B216" s="17">
        <f t="shared" ref="B216:S216" si="17">COUNTIF(B$158:B$210,INT)</f>
        <v>0</v>
      </c>
      <c r="C216" s="17">
        <f t="shared" si="17"/>
        <v>0</v>
      </c>
      <c r="D216" s="17">
        <f t="shared" si="17"/>
        <v>0</v>
      </c>
      <c r="E216" s="17">
        <f t="shared" si="17"/>
        <v>0</v>
      </c>
      <c r="F216" s="17">
        <f t="shared" si="17"/>
        <v>0</v>
      </c>
      <c r="G216" s="17">
        <f t="shared" si="17"/>
        <v>0</v>
      </c>
      <c r="H216" s="17">
        <f t="shared" si="17"/>
        <v>0</v>
      </c>
      <c r="I216" s="17">
        <f t="shared" si="17"/>
        <v>0</v>
      </c>
      <c r="J216" s="17">
        <f t="shared" si="17"/>
        <v>0</v>
      </c>
      <c r="K216" s="17">
        <f t="shared" si="17"/>
        <v>0</v>
      </c>
      <c r="L216" s="17">
        <f t="shared" si="17"/>
        <v>0</v>
      </c>
      <c r="M216" s="17">
        <f t="shared" si="17"/>
        <v>0</v>
      </c>
      <c r="N216" s="17">
        <f t="shared" si="17"/>
        <v>0</v>
      </c>
      <c r="O216" s="17">
        <f t="shared" si="17"/>
        <v>0</v>
      </c>
      <c r="P216" s="17">
        <f t="shared" si="17"/>
        <v>0</v>
      </c>
      <c r="Q216" s="17">
        <f t="shared" si="17"/>
        <v>0</v>
      </c>
      <c r="R216" s="17">
        <f t="shared" si="17"/>
        <v>0</v>
      </c>
      <c r="S216" s="17">
        <f t="shared" si="17"/>
        <v>0</v>
      </c>
      <c r="T216" s="144"/>
    </row>
    <row r="217" spans="1:20" ht="16" customHeight="1" thickBot="1" x14ac:dyDescent="0.25">
      <c r="A217" s="17" t="s">
        <v>8</v>
      </c>
      <c r="B217" s="17">
        <f t="shared" ref="B217:S217" si="18">COUNTIF(B$158:B$210,NA)</f>
        <v>0</v>
      </c>
      <c r="C217" s="17">
        <f t="shared" si="18"/>
        <v>0</v>
      </c>
      <c r="D217" s="17">
        <f t="shared" si="18"/>
        <v>0</v>
      </c>
      <c r="E217" s="17">
        <f t="shared" si="18"/>
        <v>0</v>
      </c>
      <c r="F217" s="17">
        <f t="shared" si="18"/>
        <v>0</v>
      </c>
      <c r="G217" s="17">
        <f t="shared" si="18"/>
        <v>0</v>
      </c>
      <c r="H217" s="17">
        <f t="shared" si="18"/>
        <v>0</v>
      </c>
      <c r="I217" s="17">
        <f t="shared" si="18"/>
        <v>0</v>
      </c>
      <c r="J217" s="17">
        <f t="shared" si="18"/>
        <v>0</v>
      </c>
      <c r="K217" s="17">
        <f t="shared" si="18"/>
        <v>0</v>
      </c>
      <c r="L217" s="17">
        <f t="shared" si="18"/>
        <v>0</v>
      </c>
      <c r="M217" s="17">
        <f t="shared" si="18"/>
        <v>0</v>
      </c>
      <c r="N217" s="17">
        <f t="shared" si="18"/>
        <v>0</v>
      </c>
      <c r="O217" s="17">
        <f t="shared" si="18"/>
        <v>0</v>
      </c>
      <c r="P217" s="17">
        <f t="shared" si="18"/>
        <v>0</v>
      </c>
      <c r="Q217" s="17">
        <f t="shared" si="18"/>
        <v>0</v>
      </c>
      <c r="R217" s="17">
        <f t="shared" si="18"/>
        <v>0</v>
      </c>
      <c r="S217" s="17">
        <f t="shared" si="18"/>
        <v>0</v>
      </c>
      <c r="T217" s="144"/>
    </row>
    <row r="218" spans="1:20" ht="16" customHeight="1" thickBot="1" x14ac:dyDescent="0.25">
      <c r="A218" s="156" t="s">
        <v>105</v>
      </c>
      <c r="B218" s="156">
        <f>SUM(B213:B217)</f>
        <v>32</v>
      </c>
      <c r="C218" s="156">
        <f t="shared" ref="C218:Q218" si="19">SUM(C213:C217)</f>
        <v>32</v>
      </c>
      <c r="D218" s="156">
        <f t="shared" si="19"/>
        <v>32</v>
      </c>
      <c r="E218" s="156">
        <f t="shared" si="19"/>
        <v>32</v>
      </c>
      <c r="F218" s="156">
        <f t="shared" si="19"/>
        <v>32</v>
      </c>
      <c r="G218" s="156">
        <f t="shared" si="19"/>
        <v>32</v>
      </c>
      <c r="H218" s="156">
        <f t="shared" si="19"/>
        <v>32</v>
      </c>
      <c r="I218" s="156">
        <f t="shared" si="19"/>
        <v>32</v>
      </c>
      <c r="J218" s="156">
        <f t="shared" ref="J218:K218" si="20">SUM(J213:J217)</f>
        <v>32</v>
      </c>
      <c r="K218" s="156">
        <f t="shared" si="20"/>
        <v>32</v>
      </c>
      <c r="L218" s="156">
        <f t="shared" si="19"/>
        <v>32</v>
      </c>
      <c r="M218" s="156">
        <f t="shared" si="19"/>
        <v>32</v>
      </c>
      <c r="N218" s="156">
        <f t="shared" ref="N218:O218" si="21">SUM(N213:N217)</f>
        <v>32</v>
      </c>
      <c r="O218" s="156">
        <f t="shared" si="21"/>
        <v>32</v>
      </c>
      <c r="P218" s="156">
        <f t="shared" si="19"/>
        <v>32</v>
      </c>
      <c r="Q218" s="156">
        <f t="shared" si="19"/>
        <v>32</v>
      </c>
      <c r="R218" s="156">
        <f t="shared" ref="R218:S218" si="22">SUM(R213:R217)</f>
        <v>32</v>
      </c>
      <c r="S218" s="156">
        <f t="shared" si="22"/>
        <v>32</v>
      </c>
      <c r="T218" s="144"/>
    </row>
    <row r="219" spans="1:20" ht="16" customHeight="1" thickBot="1" x14ac:dyDescent="0.25">
      <c r="A219" s="156" t="s">
        <v>111</v>
      </c>
      <c r="B219" s="157">
        <f>B215/B218</f>
        <v>0</v>
      </c>
      <c r="C219" s="157">
        <f t="shared" ref="C219:Q219" si="23">C215/C218</f>
        <v>0</v>
      </c>
      <c r="D219" s="157">
        <f t="shared" si="23"/>
        <v>0</v>
      </c>
      <c r="E219" s="157">
        <f t="shared" si="23"/>
        <v>0</v>
      </c>
      <c r="F219" s="157">
        <f t="shared" si="23"/>
        <v>0</v>
      </c>
      <c r="G219" s="157">
        <f t="shared" si="23"/>
        <v>0</v>
      </c>
      <c r="H219" s="157">
        <f t="shared" si="23"/>
        <v>0</v>
      </c>
      <c r="I219" s="157">
        <f t="shared" si="23"/>
        <v>0</v>
      </c>
      <c r="J219" s="157">
        <f t="shared" ref="J219:K219" si="24">J215/J218</f>
        <v>0</v>
      </c>
      <c r="K219" s="157">
        <f t="shared" si="24"/>
        <v>0</v>
      </c>
      <c r="L219" s="157">
        <f t="shared" si="23"/>
        <v>0</v>
      </c>
      <c r="M219" s="157">
        <f t="shared" si="23"/>
        <v>0</v>
      </c>
      <c r="N219" s="157">
        <f t="shared" ref="N219:O219" si="25">N215/N218</f>
        <v>0</v>
      </c>
      <c r="O219" s="157">
        <f t="shared" si="25"/>
        <v>0</v>
      </c>
      <c r="P219" s="157">
        <f t="shared" si="23"/>
        <v>0</v>
      </c>
      <c r="Q219" s="157">
        <f t="shared" si="23"/>
        <v>0</v>
      </c>
      <c r="R219" s="157">
        <f t="shared" ref="R219:S219" si="26">R215/R218</f>
        <v>0</v>
      </c>
      <c r="S219" s="157">
        <f t="shared" si="26"/>
        <v>0</v>
      </c>
      <c r="T219" s="144"/>
    </row>
    <row r="220" spans="1:20" ht="16" customHeight="1" x14ac:dyDescent="0.2">
      <c r="A220" s="29" t="s">
        <v>115</v>
      </c>
      <c r="B220" s="248"/>
      <c r="C220" s="248"/>
      <c r="D220" s="248"/>
      <c r="E220" s="248"/>
      <c r="F220" s="248"/>
      <c r="G220" s="248"/>
      <c r="H220" s="248"/>
      <c r="I220" s="248"/>
      <c r="J220" s="248"/>
      <c r="K220" s="248"/>
      <c r="L220" s="248"/>
      <c r="M220" s="248"/>
      <c r="N220" s="248"/>
      <c r="O220" s="248"/>
      <c r="P220" s="248"/>
      <c r="Q220" s="248"/>
      <c r="R220" s="248"/>
      <c r="S220" s="248"/>
    </row>
    <row r="221" spans="1:20" ht="16" customHeight="1" thickBot="1" x14ac:dyDescent="0.25">
      <c r="A221" s="231"/>
      <c r="B221" s="231"/>
      <c r="C221" s="231"/>
      <c r="D221" s="231"/>
      <c r="E221" s="231"/>
      <c r="F221" s="231"/>
      <c r="G221" s="231"/>
      <c r="H221" s="231"/>
      <c r="I221" s="231"/>
      <c r="J221" s="231"/>
      <c r="K221" s="231"/>
      <c r="L221" s="231"/>
      <c r="M221" s="231"/>
      <c r="N221" s="231"/>
      <c r="O221" s="231"/>
      <c r="P221" s="231"/>
      <c r="Q221" s="231"/>
      <c r="R221" s="231"/>
      <c r="S221" s="231"/>
      <c r="T221" s="231"/>
    </row>
    <row r="222" spans="1:20" ht="16" customHeight="1" thickBot="1" x14ac:dyDescent="0.25">
      <c r="A222" s="225" t="s">
        <v>643</v>
      </c>
      <c r="B222" s="225"/>
      <c r="C222" s="225"/>
      <c r="D222" s="225"/>
      <c r="E222" s="225"/>
      <c r="F222" s="225"/>
      <c r="G222" s="225"/>
      <c r="H222" s="225"/>
      <c r="I222" s="225"/>
      <c r="J222" s="210"/>
      <c r="K222" s="210"/>
      <c r="L222" s="210"/>
      <c r="M222" s="210"/>
      <c r="N222" s="210"/>
      <c r="O222" s="210"/>
      <c r="P222" s="210"/>
      <c r="Q222" s="210"/>
      <c r="R222" s="210"/>
      <c r="S222" s="210"/>
      <c r="T222" s="210"/>
    </row>
    <row r="223" spans="1:20" ht="16" customHeight="1" thickBot="1" x14ac:dyDescent="0.25">
      <c r="A223" s="234" t="s">
        <v>536</v>
      </c>
      <c r="B223" s="235"/>
      <c r="C223" s="235"/>
      <c r="D223" s="235"/>
      <c r="E223" s="235"/>
      <c r="F223" s="235"/>
      <c r="G223" s="235"/>
      <c r="H223" s="235"/>
      <c r="I223" s="235"/>
      <c r="J223" s="235"/>
      <c r="K223" s="235"/>
      <c r="L223" s="235"/>
      <c r="M223" s="235"/>
      <c r="N223" s="235"/>
      <c r="O223" s="235"/>
      <c r="P223" s="235"/>
      <c r="Q223" s="235"/>
      <c r="R223" s="235"/>
      <c r="S223" s="236"/>
      <c r="T223" s="144"/>
    </row>
    <row r="224" spans="1:20" ht="16" customHeight="1" thickBot="1" x14ac:dyDescent="0.25">
      <c r="A224" s="234" t="s">
        <v>537</v>
      </c>
      <c r="B224" s="235"/>
      <c r="C224" s="235"/>
      <c r="D224" s="235"/>
      <c r="E224" s="235"/>
      <c r="F224" s="235"/>
      <c r="G224" s="235"/>
      <c r="H224" s="235"/>
      <c r="I224" s="235"/>
      <c r="J224" s="235"/>
      <c r="K224" s="235"/>
      <c r="L224" s="235"/>
      <c r="M224" s="235"/>
      <c r="N224" s="235"/>
      <c r="O224" s="235"/>
      <c r="P224" s="235"/>
      <c r="Q224" s="235"/>
      <c r="R224" s="235"/>
      <c r="S224" s="236"/>
      <c r="T224" s="144"/>
    </row>
    <row r="225" spans="1:20" ht="16" customHeight="1" thickBot="1" x14ac:dyDescent="0.25">
      <c r="A225" s="234" t="s">
        <v>538</v>
      </c>
      <c r="B225" s="235"/>
      <c r="C225" s="235"/>
      <c r="D225" s="235"/>
      <c r="E225" s="235"/>
      <c r="F225" s="235"/>
      <c r="G225" s="235"/>
      <c r="H225" s="235"/>
      <c r="I225" s="235"/>
      <c r="J225" s="235"/>
      <c r="K225" s="235"/>
      <c r="L225" s="235"/>
      <c r="M225" s="235"/>
      <c r="N225" s="235"/>
      <c r="O225" s="235"/>
      <c r="P225" s="235"/>
      <c r="Q225" s="235"/>
      <c r="R225" s="235"/>
      <c r="S225" s="236"/>
      <c r="T225" s="144"/>
    </row>
    <row r="226" spans="1:20" ht="35" customHeight="1" thickBot="1" x14ac:dyDescent="0.25">
      <c r="A226" s="158" t="s">
        <v>539</v>
      </c>
      <c r="B226" s="232"/>
      <c r="C226" s="227"/>
      <c r="D226" s="227"/>
      <c r="E226" s="227"/>
      <c r="F226" s="227"/>
      <c r="G226" s="227"/>
      <c r="H226" s="227"/>
      <c r="I226" s="227"/>
      <c r="J226" s="227"/>
      <c r="K226" s="227"/>
      <c r="L226" s="227"/>
      <c r="M226" s="227"/>
      <c r="N226" s="227"/>
      <c r="O226" s="227"/>
      <c r="P226" s="227"/>
      <c r="Q226" s="227"/>
      <c r="R226" s="227"/>
      <c r="S226" s="227"/>
      <c r="T226" s="144"/>
    </row>
    <row r="227" spans="1:20" ht="16" customHeight="1" thickBot="1" x14ac:dyDescent="0.25">
      <c r="A227" s="211"/>
      <c r="B227" s="210"/>
      <c r="C227" s="210"/>
      <c r="D227" s="210"/>
      <c r="E227" s="210"/>
      <c r="F227" s="210"/>
      <c r="G227" s="210"/>
      <c r="H227" s="210"/>
      <c r="I227" s="210"/>
      <c r="J227" s="210"/>
      <c r="K227" s="210"/>
      <c r="L227" s="210"/>
      <c r="M227" s="210"/>
      <c r="N227" s="210"/>
      <c r="O227" s="210"/>
      <c r="P227" s="210"/>
      <c r="Q227" s="210"/>
      <c r="R227" s="210"/>
      <c r="S227" s="210"/>
      <c r="T227" s="210"/>
    </row>
  </sheetData>
  <sheetProtection algorithmName="SHA-512" hashValue="BlrsNdJ8ecenDITdniQ0H7eWH58sNZmHVuPQYzFw1rvMzrKLJiqAigBtXsX/8i8JdqaYoFvKTb72pxhyVuS8eQ==" saltValue="qIIQz2qHwiXQYgTPFHkkBg==" spinCount="100000" sheet="1" objects="1" scenarios="1" insertRows="0"/>
  <mergeCells count="84">
    <mergeCell ref="A227:T227"/>
    <mergeCell ref="A222:T222"/>
    <mergeCell ref="A210:T210"/>
    <mergeCell ref="A205:T205"/>
    <mergeCell ref="A204:T204"/>
    <mergeCell ref="B220:S220"/>
    <mergeCell ref="A221:T221"/>
    <mergeCell ref="B226:S226"/>
    <mergeCell ref="A211:T211"/>
    <mergeCell ref="A225:S225"/>
    <mergeCell ref="A223:S223"/>
    <mergeCell ref="A224:S224"/>
    <mergeCell ref="A12:I12"/>
    <mergeCell ref="A18:I18"/>
    <mergeCell ref="A17:I17"/>
    <mergeCell ref="A16:I16"/>
    <mergeCell ref="A15:I15"/>
    <mergeCell ref="A13:I13"/>
    <mergeCell ref="A36:T36"/>
    <mergeCell ref="A35:T35"/>
    <mergeCell ref="B42:S42"/>
    <mergeCell ref="A117:T117"/>
    <mergeCell ref="A105:T105"/>
    <mergeCell ref="A100:T100"/>
    <mergeCell ref="A99:T99"/>
    <mergeCell ref="A84:I84"/>
    <mergeCell ref="A88:T88"/>
    <mergeCell ref="A80:T80"/>
    <mergeCell ref="A75:T75"/>
    <mergeCell ref="A116:T116"/>
    <mergeCell ref="B115:S115"/>
    <mergeCell ref="A106:T106"/>
    <mergeCell ref="J84:T84"/>
    <mergeCell ref="A83:T83"/>
    <mergeCell ref="A190:T190"/>
    <mergeCell ref="A186:T186"/>
    <mergeCell ref="A185:T185"/>
    <mergeCell ref="A182:T182"/>
    <mergeCell ref="A144:I144"/>
    <mergeCell ref="A145:I145"/>
    <mergeCell ref="A150:I150"/>
    <mergeCell ref="A172:T172"/>
    <mergeCell ref="A169:T169"/>
    <mergeCell ref="A168:T168"/>
    <mergeCell ref="A181:T181"/>
    <mergeCell ref="A151:I151"/>
    <mergeCell ref="A152:I152"/>
    <mergeCell ref="B176:S176"/>
    <mergeCell ref="A164:T164"/>
    <mergeCell ref="A163:T163"/>
    <mergeCell ref="A200:T200"/>
    <mergeCell ref="A199:T199"/>
    <mergeCell ref="A196:T196"/>
    <mergeCell ref="A195:T195"/>
    <mergeCell ref="A191:T191"/>
    <mergeCell ref="A173:T173"/>
    <mergeCell ref="A23:I23"/>
    <mergeCell ref="A24:I24"/>
    <mergeCell ref="A29:I29"/>
    <mergeCell ref="A140:I140"/>
    <mergeCell ref="B125:S125"/>
    <mergeCell ref="A124:S124"/>
    <mergeCell ref="A123:S123"/>
    <mergeCell ref="A122:S122"/>
    <mergeCell ref="A121:S121"/>
    <mergeCell ref="A30:I30"/>
    <mergeCell ref="A31:I31"/>
    <mergeCell ref="A58:T58"/>
    <mergeCell ref="A74:T74"/>
    <mergeCell ref="A41:T41"/>
    <mergeCell ref="A40:T40"/>
    <mergeCell ref="A67:T67"/>
    <mergeCell ref="A66:T66"/>
    <mergeCell ref="A59:T59"/>
    <mergeCell ref="A157:T157"/>
    <mergeCell ref="A156:T156"/>
    <mergeCell ref="A141:I141"/>
    <mergeCell ref="A81:T81"/>
    <mergeCell ref="A85:T85"/>
    <mergeCell ref="A120:S120"/>
    <mergeCell ref="A118:S118"/>
    <mergeCell ref="A119:S119"/>
    <mergeCell ref="A126:T126"/>
    <mergeCell ref="A131:I131"/>
  </mergeCells>
  <conditionalFormatting sqref="C75:I79 C100:I104 C205:I209">
    <cfRule type="expression" dxfId="92" priority="82">
      <formula>(C75-B75)&gt;0.1</formula>
    </cfRule>
    <cfRule type="expression" dxfId="91" priority="83">
      <formula>(C75-B75)&gt;0.05</formula>
    </cfRule>
    <cfRule type="expression" dxfId="90" priority="84">
      <formula>(C75-B75)&gt;0.01</formula>
    </cfRule>
  </conditionalFormatting>
  <conditionalFormatting sqref="C88:I88">
    <cfRule type="expression" dxfId="89" priority="45">
      <formula>(C88-B88)&gt;0.1</formula>
    </cfRule>
    <cfRule type="expression" dxfId="88" priority="46">
      <formula>(C88-B88)&gt;0.05</formula>
    </cfRule>
    <cfRule type="expression" dxfId="87" priority="47">
      <formula>(C88-B88)&gt;0.01</formula>
    </cfRule>
  </conditionalFormatting>
  <conditionalFormatting sqref="J76:T79 J101:T104 J206:T209">
    <cfRule type="expression" dxfId="86" priority="49">
      <formula>(J76-XFD76)&gt;0.05</formula>
    </cfRule>
    <cfRule type="expression" dxfId="85" priority="50">
      <formula>(J76-XFD76)&gt;0.01</formula>
    </cfRule>
  </conditionalFormatting>
  <conditionalFormatting sqref="J206:T209 J76:T79 J101:T104">
    <cfRule type="expression" dxfId="84" priority="48">
      <formula>(J76-XFD76)&gt;0.1</formula>
    </cfRule>
  </conditionalFormatting>
  <hyperlinks>
    <hyperlink ref="A141:I141" r:id="rId1" display="Divestment of Residential Care: Guidelines and Recommendations for Donors Supporting Residential Care Services" xr:uid="{166AD232-6CC8-5E4F-97B0-965B18FD869D}"/>
    <hyperlink ref="A4" r:id="rId2" xr:uid="{32655380-E4BC-BF4A-BD50-59E398DDD233}"/>
  </hyperlinks>
  <pageMargins left="0.7" right="0.7" top="0.75" bottom="0.75" header="0.3" footer="0.3"/>
  <pageSetup paperSize="9" orientation="landscape" r:id="rId3"/>
  <extLst>
    <ext xmlns:x14="http://schemas.microsoft.com/office/spreadsheetml/2009/9/main" uri="{78C0D931-6437-407d-A8EE-F0AAD7539E65}">
      <x14:conditionalFormattings>
        <x14:conditionalFormatting xmlns:xm="http://schemas.microsoft.com/office/excel/2006/main">
          <x14:cfRule type="expression" priority="1" stopIfTrue="1" id="{D61EED4B-BAEA-491C-905D-3F3968114E5E}">
            <xm:f>'Start Here'!$C$11=Data!$B$11</xm:f>
            <x14:dxf>
              <fill>
                <patternFill>
                  <bgColor theme="1" tint="0.24994659260841701"/>
                </patternFill>
              </fill>
            </x14:dxf>
          </x14:cfRule>
          <xm:sqref>A5:T11 A12:A13 J12:T13 A14:T14 A15:A18 J15:T18 A19:T29 A30:A31 J30:T31 A32:T34 A35:I36 A37:T39 A40 A41:I41 A42:B42 T42 A43:T57 A58 A59:I59 A60:T65 A66 A67:I67 A68:T73 A74 A75:I75 A76:T79 A80:A81 A82:T82 A83 A84:J84 A85 A86:T87 A88:I88 A89:T98 A99 A100:I100 A101:T104 A105:A106 A107:T114 A115:B115 T115 A116 A117:I117 A118:A124 T118:T125 A125:B125 A126 A127:T130 A131 J131:T131 A132:T140 A141 J141:T141 A142:T150 A151:A152 J151:T152 A153:T155 A156:I157 A158:T162 A163 A164:I164 A165:T167 A168 A169:I169 A170:T171 A172 A173:I173 A174:T175 A176:B176 A177:T180 A181 A182:I182 A183:T184 A185 A186:I186 A187:T189 A190 A191:I191 A192:T194 A195 A196:I196 A197:T198 A199 A200:I200 A201:T203 A204 A205:I205 A206:T209 A210:A211 A212:T219 A220:B220 T220 A221 A222:I222 A223:A225 T223:T226 A226:B226 A227</xm:sqref>
        </x14:conditionalFormatting>
        <x14:conditionalFormatting xmlns:xm="http://schemas.microsoft.com/office/excel/2006/main">
          <x14:cfRule type="expression" priority="57" id="{7206E4F6-9978-403C-B648-DFC5D84D2E5C}">
            <xm:f>'Start Here'!$C$12=Data!$B$25</xm:f>
            <x14:dxf>
              <fill>
                <patternFill>
                  <bgColor theme="1" tint="0.24994659260841701"/>
                </patternFill>
              </fill>
            </x14:dxf>
          </x14:cfRule>
          <xm:sqref>A76:T79 A101:T104 A88:I88 A11:T11 A12:A13 J12:T13 A14:T14 A15:A18 J15:T18 A19:T29 A30:A31 J30:T31 A32:T34 A35:I36 A37:T39 A40 A41:I41 A42:B42 T42 A43:T57 A58 A59:I59 A60:T65 A66 A67:I67 A68:T73 A74 A75:I75 A80:A81 A82:T82 A83 A84:J84 A85 A86:T87 A89:T98 A99 A100:I100 A105:A106 A107:T114 A115:B115 T115 A116 A117:I117 A118:A124 T118:T125 A125:B125 A126</xm:sqref>
        </x14:conditionalFormatting>
        <x14:conditionalFormatting xmlns:xm="http://schemas.microsoft.com/office/excel/2006/main">
          <x14:cfRule type="expression" priority="2" id="{A30E24F3-A3EC-41B9-8A9B-53B660013AD7}">
            <xm:f>'Start Here'!$C$12=Data!$B$24</xm:f>
            <x14:dxf>
              <fill>
                <patternFill>
                  <bgColor theme="1" tint="0.24994659260841701"/>
                </patternFill>
              </fill>
            </x14:dxf>
          </x14:cfRule>
          <xm:sqref>A129:T130 A131 J131:T131 A132:T140 A141 J141:T141 A142:T150 A151:A152 J151:T152 A153:T155 A156:I157 A158:T162 A163 A164:I164 A165:T167 A168 A169:I169 A170:T171 A172 A173:I173 A174:T175 A176:B176 A177:T180 A181 A182:I182 A183:T184 A185 A186:I186 A187:T189 A190 A191:I191 A192:T194 A195 A196:I196 A197:T198 A199 A200:I200 A201:T203 A204 A205:I205 A206:T209 A210:A211 A212:T219 A220:B220 T220 A221 A222:I222 A223:A225 T223:T226 A226:B226 A227</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388611CA-C55B-47F5-88A1-3E8BC79FBCD4}">
          <x14:formula1>
            <xm:f>Data!$B$4:$B$8</xm:f>
          </x14:formula1>
          <xm:sqref>B37:S39 B158:S162 B68:S73 B187:S189 B60:S65 B43:S57 B89:S98 B101:S104 B76:S79 B165:S167 B170:S171 B174:S175 B177:S180 B183:S184 B192:S194 B201:S203 B197:S198 B206:S209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1D5769-F8FE-4655-9C0E-23D0765795A8}">
  <sheetPr>
    <tabColor rgb="FFD24DA5"/>
  </sheetPr>
  <dimension ref="A1:T63"/>
  <sheetViews>
    <sheetView zoomScaleNormal="100" workbookViewId="0"/>
  </sheetViews>
  <sheetFormatPr baseColWidth="10" defaultColWidth="8.83203125" defaultRowHeight="16" x14ac:dyDescent="0.2"/>
  <cols>
    <col min="1" max="1" width="48.83203125" customWidth="1"/>
    <col min="20" max="20" width="25.6640625" customWidth="1"/>
  </cols>
  <sheetData>
    <row r="1" spans="1:19" ht="20" x14ac:dyDescent="0.2">
      <c r="A1" s="102" t="s">
        <v>18</v>
      </c>
      <c r="I1" s="19" t="str">
        <f>rci_name</f>
        <v xml:space="preserve">Enter your RCS name here </v>
      </c>
      <c r="J1" s="19"/>
      <c r="K1" s="19"/>
      <c r="L1" s="19"/>
      <c r="M1" s="19"/>
      <c r="N1" s="19"/>
      <c r="O1" s="19"/>
      <c r="P1" s="19"/>
      <c r="Q1" s="19"/>
      <c r="R1" s="19"/>
      <c r="S1" s="19"/>
    </row>
    <row r="2" spans="1:19" ht="16" customHeight="1" x14ac:dyDescent="0.2">
      <c r="A2" s="44" t="str">
        <f>VLOOKUP('Start Here'!C11,Table3[],2,FALSE)</f>
        <v>Pathway A: Full Transition to Non-Residential Services</v>
      </c>
    </row>
    <row r="3" spans="1:19" ht="16" customHeight="1" x14ac:dyDescent="0.2">
      <c r="A3" s="44"/>
    </row>
    <row r="4" spans="1:19" ht="16" customHeight="1" x14ac:dyDescent="0.2">
      <c r="A4" s="188" t="s">
        <v>649</v>
      </c>
    </row>
    <row r="5" spans="1:19" ht="16" customHeight="1" x14ac:dyDescent="0.2">
      <c r="A5" s="77" t="str">
        <f>IF(AND('Start Here'!$C$11=Data!$B$12,'Start Here'!$C$12=Data!$B$25),Data!$D$24,"")</f>
        <v/>
      </c>
    </row>
    <row r="6" spans="1:19" ht="16" customHeight="1" x14ac:dyDescent="0.2">
      <c r="A6" s="46" t="s">
        <v>138</v>
      </c>
    </row>
    <row r="7" spans="1:19" ht="16" customHeight="1" x14ac:dyDescent="0.2">
      <c r="A7" s="5"/>
    </row>
    <row r="8" spans="1:19" ht="16" customHeight="1" x14ac:dyDescent="0.2">
      <c r="A8" s="47" t="s">
        <v>26</v>
      </c>
    </row>
    <row r="9" spans="1:19" ht="16" customHeight="1" x14ac:dyDescent="0.2">
      <c r="A9" s="48" t="s">
        <v>31</v>
      </c>
    </row>
    <row r="10" spans="1:19" ht="16" customHeight="1" x14ac:dyDescent="0.2">
      <c r="A10" s="48" t="s">
        <v>32</v>
      </c>
    </row>
    <row r="11" spans="1:19" ht="16" customHeight="1" x14ac:dyDescent="0.2">
      <c r="A11" s="48" t="s">
        <v>33</v>
      </c>
    </row>
    <row r="12" spans="1:19" ht="16" customHeight="1" x14ac:dyDescent="0.2">
      <c r="A12" s="48" t="s">
        <v>34</v>
      </c>
    </row>
    <row r="13" spans="1:19" ht="16" customHeight="1" x14ac:dyDescent="0.2">
      <c r="A13" s="5"/>
    </row>
    <row r="14" spans="1:19" x14ac:dyDescent="0.2">
      <c r="A14" s="7" t="s">
        <v>19</v>
      </c>
    </row>
    <row r="15" spans="1:19" ht="87" customHeight="1" x14ac:dyDescent="0.2">
      <c r="A15" s="207" t="s">
        <v>674</v>
      </c>
      <c r="B15" s="207"/>
      <c r="C15" s="207"/>
      <c r="D15" s="207"/>
      <c r="E15" s="207"/>
      <c r="F15" s="207"/>
      <c r="G15" s="207"/>
      <c r="H15" s="207"/>
      <c r="I15" s="207"/>
      <c r="J15" s="36"/>
      <c r="K15" s="36"/>
      <c r="L15" s="36"/>
      <c r="M15" s="36"/>
      <c r="N15" s="36"/>
      <c r="O15" s="36"/>
      <c r="P15" s="36"/>
      <c r="Q15" s="36"/>
      <c r="R15" s="36"/>
      <c r="S15" s="36"/>
    </row>
    <row r="16" spans="1:19" ht="16" customHeight="1" x14ac:dyDescent="0.2">
      <c r="A16" s="208" t="s">
        <v>24</v>
      </c>
      <c r="B16" s="208"/>
      <c r="C16" s="208"/>
      <c r="D16" s="208"/>
      <c r="E16" s="208"/>
      <c r="F16" s="208"/>
      <c r="G16" s="208"/>
      <c r="H16" s="208"/>
      <c r="I16" s="208"/>
      <c r="J16" s="8"/>
      <c r="K16" s="8"/>
      <c r="L16" s="8"/>
      <c r="M16" s="8"/>
      <c r="N16" s="8"/>
      <c r="O16" s="8"/>
      <c r="P16" s="8"/>
      <c r="Q16" s="8"/>
      <c r="R16" s="8"/>
      <c r="S16" s="8"/>
    </row>
    <row r="17" spans="1:20" x14ac:dyDescent="0.2">
      <c r="A17" s="42" t="s">
        <v>117</v>
      </c>
    </row>
    <row r="18" spans="1:20" x14ac:dyDescent="0.2">
      <c r="A18" s="42" t="s">
        <v>118</v>
      </c>
    </row>
    <row r="19" spans="1:20" x14ac:dyDescent="0.2">
      <c r="A19" s="42" t="s">
        <v>119</v>
      </c>
    </row>
    <row r="20" spans="1:20" x14ac:dyDescent="0.2">
      <c r="A20" s="42" t="s">
        <v>122</v>
      </c>
    </row>
    <row r="21" spans="1:20" ht="16" customHeight="1" x14ac:dyDescent="0.2">
      <c r="A21" s="208" t="s">
        <v>116</v>
      </c>
      <c r="B21" s="208"/>
      <c r="C21" s="208"/>
      <c r="D21" s="208"/>
      <c r="E21" s="208"/>
      <c r="F21" s="208"/>
      <c r="G21" s="208"/>
      <c r="H21" s="208"/>
      <c r="I21" s="208"/>
      <c r="J21" s="8"/>
      <c r="K21" s="8"/>
      <c r="L21" s="8"/>
      <c r="M21" s="8"/>
      <c r="N21" s="8"/>
      <c r="O21" s="8"/>
      <c r="P21" s="8"/>
      <c r="Q21" s="8"/>
      <c r="R21" s="8"/>
      <c r="S21" s="8"/>
    </row>
    <row r="22" spans="1:20" ht="35" customHeight="1" x14ac:dyDescent="0.2">
      <c r="A22" s="208" t="s">
        <v>652</v>
      </c>
      <c r="B22" s="208"/>
      <c r="C22" s="208"/>
      <c r="D22" s="208"/>
      <c r="E22" s="208"/>
      <c r="F22" s="208"/>
      <c r="G22" s="208"/>
      <c r="H22" s="208"/>
      <c r="I22" s="208"/>
      <c r="J22" s="8"/>
      <c r="K22" s="8"/>
      <c r="L22" s="8"/>
      <c r="M22" s="8"/>
      <c r="N22" s="8"/>
      <c r="O22" s="8"/>
      <c r="P22" s="8"/>
      <c r="Q22" s="8"/>
      <c r="R22" s="8"/>
      <c r="S22" s="8"/>
    </row>
    <row r="23" spans="1:20" ht="35" customHeight="1" x14ac:dyDescent="0.2">
      <c r="A23" s="208" t="s">
        <v>267</v>
      </c>
      <c r="B23" s="208"/>
      <c r="C23" s="208"/>
      <c r="D23" s="208"/>
      <c r="E23" s="208"/>
      <c r="F23" s="208"/>
      <c r="G23" s="208"/>
      <c r="H23" s="208"/>
      <c r="I23" s="208"/>
      <c r="J23" s="8"/>
      <c r="K23" s="8"/>
      <c r="L23" s="8"/>
      <c r="M23" s="8"/>
      <c r="N23" s="8"/>
      <c r="O23" s="8"/>
      <c r="P23" s="8"/>
      <c r="Q23" s="8"/>
      <c r="R23" s="8"/>
      <c r="S23" s="8"/>
    </row>
    <row r="24" spans="1:20" ht="16" customHeight="1" thickBot="1" x14ac:dyDescent="0.25"/>
    <row r="25" spans="1:20" ht="16" customHeight="1" thickBot="1" x14ac:dyDescent="0.25">
      <c r="A25" s="2"/>
      <c r="B25" s="149">
        <f t="shared" ref="B25:S25" si="0">EDATE(START_DATE,B26)</f>
        <v>46235</v>
      </c>
      <c r="C25" s="149">
        <f t="shared" si="0"/>
        <v>46266</v>
      </c>
      <c r="D25" s="149">
        <f t="shared" si="0"/>
        <v>46296</v>
      </c>
      <c r="E25" s="149">
        <f t="shared" si="0"/>
        <v>46327</v>
      </c>
      <c r="F25" s="149">
        <f t="shared" si="0"/>
        <v>46357</v>
      </c>
      <c r="G25" s="149">
        <f t="shared" si="0"/>
        <v>46388</v>
      </c>
      <c r="H25" s="149">
        <f t="shared" si="0"/>
        <v>46419</v>
      </c>
      <c r="I25" s="149">
        <f t="shared" si="0"/>
        <v>46447</v>
      </c>
      <c r="J25" s="149">
        <f t="shared" si="0"/>
        <v>46478</v>
      </c>
      <c r="K25" s="149">
        <f t="shared" si="0"/>
        <v>46508</v>
      </c>
      <c r="L25" s="149">
        <f t="shared" si="0"/>
        <v>46539</v>
      </c>
      <c r="M25" s="149">
        <f t="shared" si="0"/>
        <v>46569</v>
      </c>
      <c r="N25" s="149">
        <f t="shared" si="0"/>
        <v>46600</v>
      </c>
      <c r="O25" s="149">
        <f t="shared" si="0"/>
        <v>46631</v>
      </c>
      <c r="P25" s="149">
        <f t="shared" si="0"/>
        <v>46661</v>
      </c>
      <c r="Q25" s="149">
        <f t="shared" si="0"/>
        <v>46692</v>
      </c>
      <c r="R25" s="149">
        <f t="shared" si="0"/>
        <v>46722</v>
      </c>
      <c r="S25" s="149">
        <f t="shared" si="0"/>
        <v>46753</v>
      </c>
      <c r="T25" s="149" t="s">
        <v>170</v>
      </c>
    </row>
    <row r="26" spans="1:20" ht="16" customHeight="1" thickBot="1" x14ac:dyDescent="0.25">
      <c r="A26" s="2" t="s">
        <v>36</v>
      </c>
      <c r="B26" s="106">
        <v>1</v>
      </c>
      <c r="C26" s="106">
        <v>2</v>
      </c>
      <c r="D26" s="106">
        <v>3</v>
      </c>
      <c r="E26" s="106">
        <v>4</v>
      </c>
      <c r="F26" s="106">
        <v>5</v>
      </c>
      <c r="G26" s="106">
        <v>6</v>
      </c>
      <c r="H26" s="106">
        <v>7</v>
      </c>
      <c r="I26" s="106">
        <v>8</v>
      </c>
      <c r="J26" s="106">
        <v>9</v>
      </c>
      <c r="K26" s="106">
        <v>10</v>
      </c>
      <c r="L26" s="106">
        <v>11</v>
      </c>
      <c r="M26" s="106">
        <v>12</v>
      </c>
      <c r="N26" s="106">
        <v>13</v>
      </c>
      <c r="O26" s="106">
        <v>14</v>
      </c>
      <c r="P26" s="106">
        <v>15</v>
      </c>
      <c r="Q26" s="106">
        <v>16</v>
      </c>
      <c r="R26" s="106">
        <v>17</v>
      </c>
      <c r="S26" s="106">
        <v>18</v>
      </c>
      <c r="T26" s="144"/>
    </row>
    <row r="27" spans="1:20" ht="16" customHeight="1" thickBot="1" x14ac:dyDescent="0.25">
      <c r="A27" s="213"/>
      <c r="B27" s="213"/>
      <c r="C27" s="213"/>
      <c r="D27" s="213"/>
      <c r="E27" s="213"/>
      <c r="F27" s="213"/>
      <c r="G27" s="213"/>
      <c r="H27" s="213"/>
      <c r="I27" s="213"/>
      <c r="J27" s="210"/>
      <c r="K27" s="210"/>
      <c r="L27" s="210"/>
      <c r="M27" s="210"/>
      <c r="N27" s="210"/>
      <c r="O27" s="210"/>
      <c r="P27" s="210"/>
      <c r="Q27" s="210"/>
      <c r="R27" s="210"/>
      <c r="S27" s="210"/>
      <c r="T27" s="210"/>
    </row>
    <row r="28" spans="1:20" ht="16" customHeight="1" thickBot="1" x14ac:dyDescent="0.25">
      <c r="A28" s="260" t="s">
        <v>141</v>
      </c>
      <c r="B28" s="260"/>
      <c r="C28" s="260"/>
      <c r="D28" s="260"/>
      <c r="E28" s="260"/>
      <c r="F28" s="260"/>
      <c r="G28" s="260"/>
      <c r="H28" s="260"/>
      <c r="I28" s="260"/>
      <c r="J28" s="210"/>
      <c r="K28" s="210"/>
      <c r="L28" s="210"/>
      <c r="M28" s="210"/>
      <c r="N28" s="210"/>
      <c r="O28" s="210"/>
      <c r="P28" s="210"/>
      <c r="Q28" s="210"/>
      <c r="R28" s="210"/>
      <c r="S28" s="210"/>
      <c r="T28" s="210"/>
    </row>
    <row r="29" spans="1:20" ht="70" customHeight="1" thickBot="1" x14ac:dyDescent="0.25">
      <c r="A29" s="17" t="s">
        <v>591</v>
      </c>
      <c r="B29" s="153" t="s">
        <v>112</v>
      </c>
      <c r="C29" s="153" t="s">
        <v>112</v>
      </c>
      <c r="D29" s="153" t="s">
        <v>112</v>
      </c>
      <c r="E29" s="153" t="s">
        <v>112</v>
      </c>
      <c r="F29" s="153" t="s">
        <v>112</v>
      </c>
      <c r="G29" s="153" t="s">
        <v>112</v>
      </c>
      <c r="H29" s="153" t="s">
        <v>112</v>
      </c>
      <c r="I29" s="153" t="s">
        <v>112</v>
      </c>
      <c r="J29" s="153" t="s">
        <v>112</v>
      </c>
      <c r="K29" s="153" t="s">
        <v>112</v>
      </c>
      <c r="L29" s="153" t="s">
        <v>112</v>
      </c>
      <c r="M29" s="153" t="s">
        <v>112</v>
      </c>
      <c r="N29" s="153" t="s">
        <v>112</v>
      </c>
      <c r="O29" s="153" t="s">
        <v>112</v>
      </c>
      <c r="P29" s="153" t="s">
        <v>112</v>
      </c>
      <c r="Q29" s="153" t="s">
        <v>112</v>
      </c>
      <c r="R29" s="153" t="s">
        <v>112</v>
      </c>
      <c r="S29" s="153" t="s">
        <v>112</v>
      </c>
      <c r="T29" s="144"/>
    </row>
    <row r="30" spans="1:20" ht="35" thickBot="1" x14ac:dyDescent="0.25">
      <c r="A30" s="17" t="s">
        <v>592</v>
      </c>
      <c r="B30" s="153" t="s">
        <v>112</v>
      </c>
      <c r="C30" s="153" t="s">
        <v>112</v>
      </c>
      <c r="D30" s="153" t="s">
        <v>112</v>
      </c>
      <c r="E30" s="153" t="s">
        <v>112</v>
      </c>
      <c r="F30" s="153" t="s">
        <v>112</v>
      </c>
      <c r="G30" s="153" t="s">
        <v>112</v>
      </c>
      <c r="H30" s="153" t="s">
        <v>112</v>
      </c>
      <c r="I30" s="153" t="s">
        <v>112</v>
      </c>
      <c r="J30" s="153" t="s">
        <v>112</v>
      </c>
      <c r="K30" s="153" t="s">
        <v>112</v>
      </c>
      <c r="L30" s="153" t="s">
        <v>112</v>
      </c>
      <c r="M30" s="153" t="s">
        <v>112</v>
      </c>
      <c r="N30" s="153" t="s">
        <v>112</v>
      </c>
      <c r="O30" s="153" t="s">
        <v>112</v>
      </c>
      <c r="P30" s="153" t="s">
        <v>112</v>
      </c>
      <c r="Q30" s="153" t="s">
        <v>112</v>
      </c>
      <c r="R30" s="153" t="s">
        <v>112</v>
      </c>
      <c r="S30" s="153" t="s">
        <v>112</v>
      </c>
      <c r="T30" s="144"/>
    </row>
    <row r="31" spans="1:20" ht="35" thickBot="1" x14ac:dyDescent="0.25">
      <c r="A31" s="17" t="s">
        <v>593</v>
      </c>
      <c r="B31" s="153" t="s">
        <v>112</v>
      </c>
      <c r="C31" s="153" t="s">
        <v>112</v>
      </c>
      <c r="D31" s="153" t="s">
        <v>112</v>
      </c>
      <c r="E31" s="153" t="s">
        <v>112</v>
      </c>
      <c r="F31" s="153" t="s">
        <v>112</v>
      </c>
      <c r="G31" s="153" t="s">
        <v>112</v>
      </c>
      <c r="H31" s="153" t="s">
        <v>112</v>
      </c>
      <c r="I31" s="153" t="s">
        <v>112</v>
      </c>
      <c r="J31" s="153" t="s">
        <v>112</v>
      </c>
      <c r="K31" s="153" t="s">
        <v>112</v>
      </c>
      <c r="L31" s="153" t="s">
        <v>112</v>
      </c>
      <c r="M31" s="153" t="s">
        <v>112</v>
      </c>
      <c r="N31" s="153" t="s">
        <v>112</v>
      </c>
      <c r="O31" s="153" t="s">
        <v>112</v>
      </c>
      <c r="P31" s="153" t="s">
        <v>112</v>
      </c>
      <c r="Q31" s="153" t="s">
        <v>112</v>
      </c>
      <c r="R31" s="153" t="s">
        <v>112</v>
      </c>
      <c r="S31" s="153" t="s">
        <v>112</v>
      </c>
      <c r="T31" s="144"/>
    </row>
    <row r="32" spans="1:20" ht="16" customHeight="1" thickBot="1" x14ac:dyDescent="0.25">
      <c r="A32" s="17" t="s">
        <v>599</v>
      </c>
      <c r="B32" s="153" t="s">
        <v>112</v>
      </c>
      <c r="C32" s="153" t="s">
        <v>112</v>
      </c>
      <c r="D32" s="153" t="s">
        <v>112</v>
      </c>
      <c r="E32" s="153" t="s">
        <v>112</v>
      </c>
      <c r="F32" s="153" t="s">
        <v>112</v>
      </c>
      <c r="G32" s="153" t="s">
        <v>112</v>
      </c>
      <c r="H32" s="153" t="s">
        <v>112</v>
      </c>
      <c r="I32" s="153" t="s">
        <v>112</v>
      </c>
      <c r="J32" s="153" t="s">
        <v>112</v>
      </c>
      <c r="K32" s="153" t="s">
        <v>112</v>
      </c>
      <c r="L32" s="153" t="s">
        <v>112</v>
      </c>
      <c r="M32" s="153" t="s">
        <v>112</v>
      </c>
      <c r="N32" s="153" t="s">
        <v>112</v>
      </c>
      <c r="O32" s="153" t="s">
        <v>112</v>
      </c>
      <c r="P32" s="153" t="s">
        <v>112</v>
      </c>
      <c r="Q32" s="153" t="s">
        <v>112</v>
      </c>
      <c r="R32" s="153" t="s">
        <v>112</v>
      </c>
      <c r="S32" s="153" t="s">
        <v>112</v>
      </c>
      <c r="T32" s="144"/>
    </row>
    <row r="33" spans="1:20" ht="52" thickBot="1" x14ac:dyDescent="0.25">
      <c r="A33" s="17" t="s">
        <v>600</v>
      </c>
      <c r="B33" s="153" t="s">
        <v>112</v>
      </c>
      <c r="C33" s="153" t="s">
        <v>112</v>
      </c>
      <c r="D33" s="153" t="s">
        <v>112</v>
      </c>
      <c r="E33" s="153" t="s">
        <v>112</v>
      </c>
      <c r="F33" s="153" t="s">
        <v>112</v>
      </c>
      <c r="G33" s="153" t="s">
        <v>112</v>
      </c>
      <c r="H33" s="153" t="s">
        <v>112</v>
      </c>
      <c r="I33" s="153" t="s">
        <v>112</v>
      </c>
      <c r="J33" s="153" t="s">
        <v>112</v>
      </c>
      <c r="K33" s="153" t="s">
        <v>112</v>
      </c>
      <c r="L33" s="153" t="s">
        <v>112</v>
      </c>
      <c r="M33" s="153" t="s">
        <v>112</v>
      </c>
      <c r="N33" s="153" t="s">
        <v>112</v>
      </c>
      <c r="O33" s="153" t="s">
        <v>112</v>
      </c>
      <c r="P33" s="153" t="s">
        <v>112</v>
      </c>
      <c r="Q33" s="153" t="s">
        <v>112</v>
      </c>
      <c r="R33" s="153" t="s">
        <v>112</v>
      </c>
      <c r="S33" s="153" t="s">
        <v>112</v>
      </c>
      <c r="T33" s="144"/>
    </row>
    <row r="34" spans="1:20" ht="103" thickBot="1" x14ac:dyDescent="0.25">
      <c r="A34" s="17" t="s">
        <v>594</v>
      </c>
      <c r="B34" s="153" t="s">
        <v>112</v>
      </c>
      <c r="C34" s="153" t="s">
        <v>112</v>
      </c>
      <c r="D34" s="153" t="s">
        <v>112</v>
      </c>
      <c r="E34" s="153" t="s">
        <v>112</v>
      </c>
      <c r="F34" s="153" t="s">
        <v>112</v>
      </c>
      <c r="G34" s="153" t="s">
        <v>112</v>
      </c>
      <c r="H34" s="153" t="s">
        <v>112</v>
      </c>
      <c r="I34" s="153" t="s">
        <v>112</v>
      </c>
      <c r="J34" s="153" t="s">
        <v>112</v>
      </c>
      <c r="K34" s="153" t="s">
        <v>112</v>
      </c>
      <c r="L34" s="153" t="s">
        <v>112</v>
      </c>
      <c r="M34" s="153" t="s">
        <v>112</v>
      </c>
      <c r="N34" s="153" t="s">
        <v>112</v>
      </c>
      <c r="O34" s="153" t="s">
        <v>112</v>
      </c>
      <c r="P34" s="153" t="s">
        <v>112</v>
      </c>
      <c r="Q34" s="153" t="s">
        <v>112</v>
      </c>
      <c r="R34" s="153" t="s">
        <v>112</v>
      </c>
      <c r="S34" s="153" t="s">
        <v>112</v>
      </c>
      <c r="T34" s="144"/>
    </row>
    <row r="35" spans="1:20" ht="69" thickBot="1" x14ac:dyDescent="0.25">
      <c r="A35" s="17" t="s">
        <v>601</v>
      </c>
      <c r="B35" s="153" t="s">
        <v>112</v>
      </c>
      <c r="C35" s="153" t="s">
        <v>112</v>
      </c>
      <c r="D35" s="153" t="s">
        <v>112</v>
      </c>
      <c r="E35" s="153" t="s">
        <v>112</v>
      </c>
      <c r="F35" s="153" t="s">
        <v>112</v>
      </c>
      <c r="G35" s="153" t="s">
        <v>112</v>
      </c>
      <c r="H35" s="153" t="s">
        <v>112</v>
      </c>
      <c r="I35" s="153" t="s">
        <v>112</v>
      </c>
      <c r="J35" s="153" t="s">
        <v>112</v>
      </c>
      <c r="K35" s="153" t="s">
        <v>112</v>
      </c>
      <c r="L35" s="153" t="s">
        <v>112</v>
      </c>
      <c r="M35" s="153" t="s">
        <v>112</v>
      </c>
      <c r="N35" s="153" t="s">
        <v>112</v>
      </c>
      <c r="O35" s="153" t="s">
        <v>112</v>
      </c>
      <c r="P35" s="153" t="s">
        <v>112</v>
      </c>
      <c r="Q35" s="153" t="s">
        <v>112</v>
      </c>
      <c r="R35" s="153" t="s">
        <v>112</v>
      </c>
      <c r="S35" s="153" t="s">
        <v>112</v>
      </c>
      <c r="T35" s="144"/>
    </row>
    <row r="36" spans="1:20" ht="35" thickBot="1" x14ac:dyDescent="0.25">
      <c r="A36" s="17" t="s">
        <v>595</v>
      </c>
      <c r="B36" s="153" t="s">
        <v>112</v>
      </c>
      <c r="C36" s="153" t="s">
        <v>112</v>
      </c>
      <c r="D36" s="153" t="s">
        <v>112</v>
      </c>
      <c r="E36" s="153" t="s">
        <v>112</v>
      </c>
      <c r="F36" s="153" t="s">
        <v>112</v>
      </c>
      <c r="G36" s="153" t="s">
        <v>112</v>
      </c>
      <c r="H36" s="153" t="s">
        <v>112</v>
      </c>
      <c r="I36" s="153" t="s">
        <v>112</v>
      </c>
      <c r="J36" s="153" t="s">
        <v>112</v>
      </c>
      <c r="K36" s="153" t="s">
        <v>112</v>
      </c>
      <c r="L36" s="153" t="s">
        <v>112</v>
      </c>
      <c r="M36" s="153" t="s">
        <v>112</v>
      </c>
      <c r="N36" s="153" t="s">
        <v>112</v>
      </c>
      <c r="O36" s="153" t="s">
        <v>112</v>
      </c>
      <c r="P36" s="153" t="s">
        <v>112</v>
      </c>
      <c r="Q36" s="153" t="s">
        <v>112</v>
      </c>
      <c r="R36" s="153" t="s">
        <v>112</v>
      </c>
      <c r="S36" s="153" t="s">
        <v>112</v>
      </c>
      <c r="T36" s="144"/>
    </row>
    <row r="37" spans="1:20" ht="51" customHeight="1" thickBot="1" x14ac:dyDescent="0.25">
      <c r="A37" s="17" t="s">
        <v>596</v>
      </c>
      <c r="B37" s="153" t="s">
        <v>112</v>
      </c>
      <c r="C37" s="153" t="s">
        <v>112</v>
      </c>
      <c r="D37" s="153" t="s">
        <v>112</v>
      </c>
      <c r="E37" s="153" t="s">
        <v>112</v>
      </c>
      <c r="F37" s="153" t="s">
        <v>112</v>
      </c>
      <c r="G37" s="153" t="s">
        <v>112</v>
      </c>
      <c r="H37" s="153" t="s">
        <v>112</v>
      </c>
      <c r="I37" s="153" t="s">
        <v>112</v>
      </c>
      <c r="J37" s="153" t="s">
        <v>112</v>
      </c>
      <c r="K37" s="153" t="s">
        <v>112</v>
      </c>
      <c r="L37" s="153" t="s">
        <v>112</v>
      </c>
      <c r="M37" s="153" t="s">
        <v>112</v>
      </c>
      <c r="N37" s="153" t="s">
        <v>112</v>
      </c>
      <c r="O37" s="153" t="s">
        <v>112</v>
      </c>
      <c r="P37" s="153" t="s">
        <v>112</v>
      </c>
      <c r="Q37" s="153" t="s">
        <v>112</v>
      </c>
      <c r="R37" s="153" t="s">
        <v>112</v>
      </c>
      <c r="S37" s="153" t="s">
        <v>112</v>
      </c>
      <c r="T37" s="144"/>
    </row>
    <row r="38" spans="1:20" ht="35" thickBot="1" x14ac:dyDescent="0.25">
      <c r="A38" s="17" t="s">
        <v>597</v>
      </c>
      <c r="B38" s="153" t="s">
        <v>112</v>
      </c>
      <c r="C38" s="153" t="s">
        <v>112</v>
      </c>
      <c r="D38" s="153" t="s">
        <v>112</v>
      </c>
      <c r="E38" s="153" t="s">
        <v>112</v>
      </c>
      <c r="F38" s="153" t="s">
        <v>112</v>
      </c>
      <c r="G38" s="153" t="s">
        <v>112</v>
      </c>
      <c r="H38" s="153" t="s">
        <v>112</v>
      </c>
      <c r="I38" s="153" t="s">
        <v>112</v>
      </c>
      <c r="J38" s="153" t="s">
        <v>112</v>
      </c>
      <c r="K38" s="153" t="s">
        <v>112</v>
      </c>
      <c r="L38" s="153" t="s">
        <v>112</v>
      </c>
      <c r="M38" s="153" t="s">
        <v>112</v>
      </c>
      <c r="N38" s="153" t="s">
        <v>112</v>
      </c>
      <c r="O38" s="153" t="s">
        <v>112</v>
      </c>
      <c r="P38" s="153" t="s">
        <v>112</v>
      </c>
      <c r="Q38" s="153" t="s">
        <v>112</v>
      </c>
      <c r="R38" s="153" t="s">
        <v>112</v>
      </c>
      <c r="S38" s="153" t="s">
        <v>112</v>
      </c>
      <c r="T38" s="144"/>
    </row>
    <row r="39" spans="1:20" ht="52" thickBot="1" x14ac:dyDescent="0.25">
      <c r="A39" s="17" t="s">
        <v>598</v>
      </c>
      <c r="B39" s="153" t="s">
        <v>112</v>
      </c>
      <c r="C39" s="153" t="s">
        <v>112</v>
      </c>
      <c r="D39" s="153" t="s">
        <v>112</v>
      </c>
      <c r="E39" s="153" t="s">
        <v>112</v>
      </c>
      <c r="F39" s="153" t="s">
        <v>112</v>
      </c>
      <c r="G39" s="153" t="s">
        <v>112</v>
      </c>
      <c r="H39" s="153" t="s">
        <v>112</v>
      </c>
      <c r="I39" s="153" t="s">
        <v>112</v>
      </c>
      <c r="J39" s="153" t="s">
        <v>112</v>
      </c>
      <c r="K39" s="153" t="s">
        <v>112</v>
      </c>
      <c r="L39" s="153" t="s">
        <v>112</v>
      </c>
      <c r="M39" s="153" t="s">
        <v>112</v>
      </c>
      <c r="N39" s="153" t="s">
        <v>112</v>
      </c>
      <c r="O39" s="153" t="s">
        <v>112</v>
      </c>
      <c r="P39" s="153" t="s">
        <v>112</v>
      </c>
      <c r="Q39" s="153" t="s">
        <v>112</v>
      </c>
      <c r="R39" s="153" t="s">
        <v>112</v>
      </c>
      <c r="S39" s="153" t="s">
        <v>112</v>
      </c>
      <c r="T39" s="144"/>
    </row>
    <row r="40" spans="1:20" ht="16" customHeight="1" thickBot="1" x14ac:dyDescent="0.25">
      <c r="A40" s="213"/>
      <c r="B40" s="213"/>
      <c r="C40" s="213"/>
      <c r="D40" s="213"/>
      <c r="E40" s="213"/>
      <c r="F40" s="213"/>
      <c r="G40" s="213"/>
      <c r="H40" s="213"/>
      <c r="I40" s="213"/>
      <c r="J40" s="210"/>
      <c r="K40" s="210"/>
      <c r="L40" s="210"/>
      <c r="M40" s="210"/>
      <c r="N40" s="210"/>
      <c r="O40" s="210"/>
      <c r="P40" s="210"/>
      <c r="Q40" s="210"/>
      <c r="R40" s="210"/>
      <c r="S40" s="210"/>
      <c r="T40" s="210"/>
    </row>
    <row r="41" spans="1:20" ht="16" customHeight="1" thickBot="1" x14ac:dyDescent="0.25">
      <c r="A41" s="261" t="s">
        <v>636</v>
      </c>
      <c r="B41" s="261"/>
      <c r="C41" s="261"/>
      <c r="D41" s="261"/>
      <c r="E41" s="261"/>
      <c r="F41" s="261"/>
      <c r="G41" s="261"/>
      <c r="H41" s="261"/>
      <c r="I41" s="261"/>
      <c r="J41" s="210"/>
      <c r="K41" s="210"/>
      <c r="L41" s="210"/>
      <c r="M41" s="210"/>
      <c r="N41" s="210"/>
      <c r="O41" s="210"/>
      <c r="P41" s="210"/>
      <c r="Q41" s="210"/>
      <c r="R41" s="210"/>
      <c r="S41" s="210"/>
      <c r="T41" s="210"/>
    </row>
    <row r="42" spans="1:20" ht="16" customHeight="1" thickBot="1" x14ac:dyDescent="0.25">
      <c r="A42" s="58"/>
      <c r="B42" s="153" t="s">
        <v>112</v>
      </c>
      <c r="C42" s="153" t="s">
        <v>112</v>
      </c>
      <c r="D42" s="153" t="s">
        <v>112</v>
      </c>
      <c r="E42" s="153" t="s">
        <v>112</v>
      </c>
      <c r="F42" s="153" t="s">
        <v>112</v>
      </c>
      <c r="G42" s="153" t="s">
        <v>112</v>
      </c>
      <c r="H42" s="153" t="s">
        <v>112</v>
      </c>
      <c r="I42" s="153" t="s">
        <v>112</v>
      </c>
      <c r="J42" s="153" t="s">
        <v>112</v>
      </c>
      <c r="K42" s="153" t="s">
        <v>112</v>
      </c>
      <c r="L42" s="153" t="s">
        <v>112</v>
      </c>
      <c r="M42" s="153" t="s">
        <v>112</v>
      </c>
      <c r="N42" s="153" t="s">
        <v>112</v>
      </c>
      <c r="O42" s="153" t="s">
        <v>112</v>
      </c>
      <c r="P42" s="153" t="s">
        <v>112</v>
      </c>
      <c r="Q42" s="153" t="s">
        <v>112</v>
      </c>
      <c r="R42" s="153" t="s">
        <v>112</v>
      </c>
      <c r="S42" s="153" t="s">
        <v>112</v>
      </c>
      <c r="T42" s="144"/>
    </row>
    <row r="43" spans="1:20" ht="16" customHeight="1" thickBot="1" x14ac:dyDescent="0.25">
      <c r="A43" s="58"/>
      <c r="B43" s="153" t="s">
        <v>112</v>
      </c>
      <c r="C43" s="153" t="s">
        <v>112</v>
      </c>
      <c r="D43" s="153" t="s">
        <v>112</v>
      </c>
      <c r="E43" s="153" t="s">
        <v>112</v>
      </c>
      <c r="F43" s="153" t="s">
        <v>112</v>
      </c>
      <c r="G43" s="153" t="s">
        <v>112</v>
      </c>
      <c r="H43" s="153" t="s">
        <v>112</v>
      </c>
      <c r="I43" s="153" t="s">
        <v>112</v>
      </c>
      <c r="J43" s="153" t="s">
        <v>112</v>
      </c>
      <c r="K43" s="153" t="s">
        <v>112</v>
      </c>
      <c r="L43" s="153" t="s">
        <v>112</v>
      </c>
      <c r="M43" s="153" t="s">
        <v>112</v>
      </c>
      <c r="N43" s="153" t="s">
        <v>112</v>
      </c>
      <c r="O43" s="153" t="s">
        <v>112</v>
      </c>
      <c r="P43" s="153" t="s">
        <v>112</v>
      </c>
      <c r="Q43" s="153" t="s">
        <v>112</v>
      </c>
      <c r="R43" s="153" t="s">
        <v>112</v>
      </c>
      <c r="S43" s="153" t="s">
        <v>112</v>
      </c>
      <c r="T43" s="144"/>
    </row>
    <row r="44" spans="1:20" ht="16" customHeight="1" thickBot="1" x14ac:dyDescent="0.25">
      <c r="A44" s="58"/>
      <c r="B44" s="153" t="s">
        <v>112</v>
      </c>
      <c r="C44" s="153" t="s">
        <v>112</v>
      </c>
      <c r="D44" s="153" t="s">
        <v>112</v>
      </c>
      <c r="E44" s="153" t="s">
        <v>112</v>
      </c>
      <c r="F44" s="153" t="s">
        <v>112</v>
      </c>
      <c r="G44" s="153" t="s">
        <v>112</v>
      </c>
      <c r="H44" s="153" t="s">
        <v>112</v>
      </c>
      <c r="I44" s="153" t="s">
        <v>112</v>
      </c>
      <c r="J44" s="153" t="s">
        <v>112</v>
      </c>
      <c r="K44" s="153" t="s">
        <v>112</v>
      </c>
      <c r="L44" s="153" t="s">
        <v>112</v>
      </c>
      <c r="M44" s="153" t="s">
        <v>112</v>
      </c>
      <c r="N44" s="153" t="s">
        <v>112</v>
      </c>
      <c r="O44" s="153" t="s">
        <v>112</v>
      </c>
      <c r="P44" s="153" t="s">
        <v>112</v>
      </c>
      <c r="Q44" s="153" t="s">
        <v>112</v>
      </c>
      <c r="R44" s="153" t="s">
        <v>112</v>
      </c>
      <c r="S44" s="153" t="s">
        <v>112</v>
      </c>
      <c r="T44" s="144"/>
    </row>
    <row r="45" spans="1:20" ht="35" customHeight="1" thickBot="1" x14ac:dyDescent="0.25">
      <c r="A45" s="158" t="s">
        <v>539</v>
      </c>
      <c r="B45" s="262"/>
      <c r="C45" s="227"/>
      <c r="D45" s="227"/>
      <c r="E45" s="227"/>
      <c r="F45" s="227"/>
      <c r="G45" s="227"/>
      <c r="H45" s="227"/>
      <c r="I45" s="227"/>
      <c r="J45" s="227"/>
      <c r="K45" s="227"/>
      <c r="L45" s="227"/>
      <c r="M45" s="227"/>
      <c r="N45" s="227"/>
      <c r="O45" s="227"/>
      <c r="P45" s="227"/>
      <c r="Q45" s="227"/>
      <c r="R45" s="227"/>
      <c r="S45" s="227"/>
      <c r="T45" s="144"/>
    </row>
    <row r="46" spans="1:20" ht="16" customHeight="1" thickBot="1" x14ac:dyDescent="0.25">
      <c r="A46" s="211"/>
      <c r="B46" s="211"/>
      <c r="C46" s="211"/>
      <c r="D46" s="211"/>
      <c r="E46" s="211"/>
      <c r="F46" s="211"/>
      <c r="G46" s="211"/>
      <c r="H46" s="211"/>
      <c r="I46" s="211"/>
      <c r="J46" s="210"/>
      <c r="K46" s="210"/>
      <c r="L46" s="210"/>
      <c r="M46" s="210"/>
      <c r="N46" s="210"/>
      <c r="O46" s="210"/>
      <c r="P46" s="210"/>
      <c r="Q46" s="210"/>
      <c r="R46" s="210"/>
      <c r="S46" s="210"/>
      <c r="T46" s="210"/>
    </row>
    <row r="47" spans="1:20" ht="16" customHeight="1" thickBot="1" x14ac:dyDescent="0.25"/>
    <row r="48" spans="1:20" ht="16" customHeight="1" thickBot="1" x14ac:dyDescent="0.25">
      <c r="A48" s="146" t="s">
        <v>106</v>
      </c>
      <c r="B48" s="154">
        <f t="shared" ref="B48:S48" si="1">B25</f>
        <v>46235</v>
      </c>
      <c r="C48" s="154">
        <f t="shared" si="1"/>
        <v>46266</v>
      </c>
      <c r="D48" s="154">
        <f t="shared" si="1"/>
        <v>46296</v>
      </c>
      <c r="E48" s="154">
        <f t="shared" si="1"/>
        <v>46327</v>
      </c>
      <c r="F48" s="154">
        <f t="shared" si="1"/>
        <v>46357</v>
      </c>
      <c r="G48" s="154">
        <f t="shared" si="1"/>
        <v>46388</v>
      </c>
      <c r="H48" s="154">
        <f t="shared" si="1"/>
        <v>46419</v>
      </c>
      <c r="I48" s="154">
        <f t="shared" si="1"/>
        <v>46447</v>
      </c>
      <c r="J48" s="154">
        <f t="shared" si="1"/>
        <v>46478</v>
      </c>
      <c r="K48" s="154">
        <f t="shared" si="1"/>
        <v>46508</v>
      </c>
      <c r="L48" s="154">
        <f t="shared" si="1"/>
        <v>46539</v>
      </c>
      <c r="M48" s="154">
        <f t="shared" si="1"/>
        <v>46569</v>
      </c>
      <c r="N48" s="154">
        <f t="shared" si="1"/>
        <v>46600</v>
      </c>
      <c r="O48" s="154">
        <f t="shared" si="1"/>
        <v>46631</v>
      </c>
      <c r="P48" s="154">
        <f t="shared" si="1"/>
        <v>46661</v>
      </c>
      <c r="Q48" s="154">
        <f t="shared" si="1"/>
        <v>46692</v>
      </c>
      <c r="R48" s="154">
        <f t="shared" si="1"/>
        <v>46722</v>
      </c>
      <c r="S48" s="154">
        <f t="shared" si="1"/>
        <v>46753</v>
      </c>
      <c r="T48" s="162" t="s">
        <v>168</v>
      </c>
    </row>
    <row r="49" spans="1:20" ht="16" customHeight="1" thickBot="1" x14ac:dyDescent="0.25">
      <c r="A49" s="17" t="s">
        <v>113</v>
      </c>
      <c r="B49" s="17">
        <f t="shared" ref="B49:S49" si="2">COUNTIF(B$29:B$45,NYS)</f>
        <v>14</v>
      </c>
      <c r="C49" s="17">
        <f t="shared" si="2"/>
        <v>14</v>
      </c>
      <c r="D49" s="17">
        <f t="shared" si="2"/>
        <v>14</v>
      </c>
      <c r="E49" s="17">
        <f t="shared" si="2"/>
        <v>14</v>
      </c>
      <c r="F49" s="17">
        <f t="shared" si="2"/>
        <v>14</v>
      </c>
      <c r="G49" s="17">
        <f t="shared" si="2"/>
        <v>14</v>
      </c>
      <c r="H49" s="17">
        <f t="shared" si="2"/>
        <v>14</v>
      </c>
      <c r="I49" s="17">
        <f t="shared" si="2"/>
        <v>14</v>
      </c>
      <c r="J49" s="17">
        <f t="shared" si="2"/>
        <v>14</v>
      </c>
      <c r="K49" s="17">
        <f t="shared" si="2"/>
        <v>14</v>
      </c>
      <c r="L49" s="17">
        <f t="shared" si="2"/>
        <v>14</v>
      </c>
      <c r="M49" s="17">
        <f t="shared" si="2"/>
        <v>14</v>
      </c>
      <c r="N49" s="17">
        <f t="shared" si="2"/>
        <v>14</v>
      </c>
      <c r="O49" s="17">
        <f t="shared" si="2"/>
        <v>14</v>
      </c>
      <c r="P49" s="17">
        <f t="shared" si="2"/>
        <v>14</v>
      </c>
      <c r="Q49" s="17">
        <f t="shared" si="2"/>
        <v>14</v>
      </c>
      <c r="R49" s="17">
        <f t="shared" si="2"/>
        <v>14</v>
      </c>
      <c r="S49" s="17">
        <f t="shared" si="2"/>
        <v>14</v>
      </c>
      <c r="T49" s="144"/>
    </row>
    <row r="50" spans="1:20" ht="16" customHeight="1" thickBot="1" x14ac:dyDescent="0.25">
      <c r="A50" s="17" t="s">
        <v>103</v>
      </c>
      <c r="B50" s="17">
        <f t="shared" ref="B50:S50" si="3">COUNTIF(B$29:B$45,IP)</f>
        <v>0</v>
      </c>
      <c r="C50" s="17">
        <f t="shared" si="3"/>
        <v>0</v>
      </c>
      <c r="D50" s="17">
        <f t="shared" si="3"/>
        <v>0</v>
      </c>
      <c r="E50" s="17">
        <f t="shared" si="3"/>
        <v>0</v>
      </c>
      <c r="F50" s="17">
        <f t="shared" si="3"/>
        <v>0</v>
      </c>
      <c r="G50" s="17">
        <f t="shared" si="3"/>
        <v>0</v>
      </c>
      <c r="H50" s="17">
        <f t="shared" si="3"/>
        <v>0</v>
      </c>
      <c r="I50" s="17">
        <f t="shared" si="3"/>
        <v>0</v>
      </c>
      <c r="J50" s="17">
        <f t="shared" si="3"/>
        <v>0</v>
      </c>
      <c r="K50" s="17">
        <f t="shared" si="3"/>
        <v>0</v>
      </c>
      <c r="L50" s="17">
        <f t="shared" si="3"/>
        <v>0</v>
      </c>
      <c r="M50" s="17">
        <f t="shared" si="3"/>
        <v>0</v>
      </c>
      <c r="N50" s="17">
        <f t="shared" si="3"/>
        <v>0</v>
      </c>
      <c r="O50" s="17">
        <f t="shared" si="3"/>
        <v>0</v>
      </c>
      <c r="P50" s="17">
        <f t="shared" si="3"/>
        <v>0</v>
      </c>
      <c r="Q50" s="17">
        <f t="shared" si="3"/>
        <v>0</v>
      </c>
      <c r="R50" s="17">
        <f t="shared" si="3"/>
        <v>0</v>
      </c>
      <c r="S50" s="17">
        <f t="shared" si="3"/>
        <v>0</v>
      </c>
      <c r="T50" s="144"/>
    </row>
    <row r="51" spans="1:20" ht="16" customHeight="1" thickBot="1" x14ac:dyDescent="0.25">
      <c r="A51" s="17" t="s">
        <v>104</v>
      </c>
      <c r="B51" s="17">
        <f t="shared" ref="B51:S51" si="4">COUNTIF(B$29:B$45,CO)</f>
        <v>0</v>
      </c>
      <c r="C51" s="17">
        <f t="shared" si="4"/>
        <v>0</v>
      </c>
      <c r="D51" s="17">
        <f t="shared" si="4"/>
        <v>0</v>
      </c>
      <c r="E51" s="17">
        <f t="shared" si="4"/>
        <v>0</v>
      </c>
      <c r="F51" s="17">
        <f t="shared" si="4"/>
        <v>0</v>
      </c>
      <c r="G51" s="17">
        <f t="shared" si="4"/>
        <v>0</v>
      </c>
      <c r="H51" s="17">
        <f t="shared" si="4"/>
        <v>0</v>
      </c>
      <c r="I51" s="17">
        <f t="shared" si="4"/>
        <v>0</v>
      </c>
      <c r="J51" s="17">
        <f t="shared" si="4"/>
        <v>0</v>
      </c>
      <c r="K51" s="17">
        <f t="shared" si="4"/>
        <v>0</v>
      </c>
      <c r="L51" s="17">
        <f t="shared" si="4"/>
        <v>0</v>
      </c>
      <c r="M51" s="17">
        <f t="shared" si="4"/>
        <v>0</v>
      </c>
      <c r="N51" s="17">
        <f t="shared" si="4"/>
        <v>0</v>
      </c>
      <c r="O51" s="17">
        <f t="shared" si="4"/>
        <v>0</v>
      </c>
      <c r="P51" s="17">
        <f t="shared" si="4"/>
        <v>0</v>
      </c>
      <c r="Q51" s="17">
        <f t="shared" si="4"/>
        <v>0</v>
      </c>
      <c r="R51" s="17">
        <f t="shared" si="4"/>
        <v>0</v>
      </c>
      <c r="S51" s="17">
        <f t="shared" si="4"/>
        <v>0</v>
      </c>
      <c r="T51" s="144"/>
    </row>
    <row r="52" spans="1:20" ht="16" customHeight="1" thickBot="1" x14ac:dyDescent="0.25">
      <c r="A52" s="17" t="s">
        <v>145</v>
      </c>
      <c r="B52" s="17">
        <f t="shared" ref="B52:S52" si="5">COUNTIF(B$29:B$45,INT)</f>
        <v>0</v>
      </c>
      <c r="C52" s="17">
        <f t="shared" si="5"/>
        <v>0</v>
      </c>
      <c r="D52" s="17">
        <f t="shared" si="5"/>
        <v>0</v>
      </c>
      <c r="E52" s="17">
        <f t="shared" si="5"/>
        <v>0</v>
      </c>
      <c r="F52" s="17">
        <f t="shared" si="5"/>
        <v>0</v>
      </c>
      <c r="G52" s="17">
        <f t="shared" si="5"/>
        <v>0</v>
      </c>
      <c r="H52" s="17">
        <f t="shared" si="5"/>
        <v>0</v>
      </c>
      <c r="I52" s="17">
        <f t="shared" si="5"/>
        <v>0</v>
      </c>
      <c r="J52" s="17">
        <f t="shared" si="5"/>
        <v>0</v>
      </c>
      <c r="K52" s="17">
        <f t="shared" si="5"/>
        <v>0</v>
      </c>
      <c r="L52" s="17">
        <f t="shared" si="5"/>
        <v>0</v>
      </c>
      <c r="M52" s="17">
        <f t="shared" si="5"/>
        <v>0</v>
      </c>
      <c r="N52" s="17">
        <f t="shared" si="5"/>
        <v>0</v>
      </c>
      <c r="O52" s="17">
        <f t="shared" si="5"/>
        <v>0</v>
      </c>
      <c r="P52" s="17">
        <f t="shared" si="5"/>
        <v>0</v>
      </c>
      <c r="Q52" s="17">
        <f t="shared" si="5"/>
        <v>0</v>
      </c>
      <c r="R52" s="17">
        <f t="shared" si="5"/>
        <v>0</v>
      </c>
      <c r="S52" s="17">
        <f t="shared" si="5"/>
        <v>0</v>
      </c>
      <c r="T52" s="144"/>
    </row>
    <row r="53" spans="1:20" ht="16" customHeight="1" thickBot="1" x14ac:dyDescent="0.25">
      <c r="A53" s="17" t="s">
        <v>8</v>
      </c>
      <c r="B53" s="17">
        <f t="shared" ref="B53:S53" si="6">COUNTIF(B$29:B$45,NA)</f>
        <v>0</v>
      </c>
      <c r="C53" s="17">
        <f t="shared" si="6"/>
        <v>0</v>
      </c>
      <c r="D53" s="17">
        <f t="shared" si="6"/>
        <v>0</v>
      </c>
      <c r="E53" s="17">
        <f t="shared" si="6"/>
        <v>0</v>
      </c>
      <c r="F53" s="17">
        <f t="shared" si="6"/>
        <v>0</v>
      </c>
      <c r="G53" s="17">
        <f t="shared" si="6"/>
        <v>0</v>
      </c>
      <c r="H53" s="17">
        <f t="shared" si="6"/>
        <v>0</v>
      </c>
      <c r="I53" s="17">
        <f t="shared" si="6"/>
        <v>0</v>
      </c>
      <c r="J53" s="17">
        <f t="shared" si="6"/>
        <v>0</v>
      </c>
      <c r="K53" s="17">
        <f t="shared" si="6"/>
        <v>0</v>
      </c>
      <c r="L53" s="17">
        <f t="shared" si="6"/>
        <v>0</v>
      </c>
      <c r="M53" s="17">
        <f t="shared" si="6"/>
        <v>0</v>
      </c>
      <c r="N53" s="17">
        <f t="shared" si="6"/>
        <v>0</v>
      </c>
      <c r="O53" s="17">
        <f t="shared" si="6"/>
        <v>0</v>
      </c>
      <c r="P53" s="17">
        <f t="shared" si="6"/>
        <v>0</v>
      </c>
      <c r="Q53" s="17">
        <f t="shared" si="6"/>
        <v>0</v>
      </c>
      <c r="R53" s="17">
        <f t="shared" si="6"/>
        <v>0</v>
      </c>
      <c r="S53" s="17">
        <f t="shared" si="6"/>
        <v>0</v>
      </c>
      <c r="T53" s="144"/>
    </row>
    <row r="54" spans="1:20" ht="16" customHeight="1" thickBot="1" x14ac:dyDescent="0.25">
      <c r="A54" s="156" t="s">
        <v>105</v>
      </c>
      <c r="B54" s="156">
        <f>SUM(B49:B53)</f>
        <v>14</v>
      </c>
      <c r="C54" s="156">
        <f t="shared" ref="C54:Q54" si="7">SUM(C49:C53)</f>
        <v>14</v>
      </c>
      <c r="D54" s="156">
        <f t="shared" si="7"/>
        <v>14</v>
      </c>
      <c r="E54" s="156">
        <f t="shared" si="7"/>
        <v>14</v>
      </c>
      <c r="F54" s="156">
        <f t="shared" si="7"/>
        <v>14</v>
      </c>
      <c r="G54" s="156">
        <f t="shared" si="7"/>
        <v>14</v>
      </c>
      <c r="H54" s="156">
        <f t="shared" si="7"/>
        <v>14</v>
      </c>
      <c r="I54" s="156">
        <f t="shared" si="7"/>
        <v>14</v>
      </c>
      <c r="J54" s="156">
        <f t="shared" ref="J54:K54" si="8">SUM(J49:J53)</f>
        <v>14</v>
      </c>
      <c r="K54" s="156">
        <f t="shared" si="8"/>
        <v>14</v>
      </c>
      <c r="L54" s="156">
        <f t="shared" si="7"/>
        <v>14</v>
      </c>
      <c r="M54" s="156">
        <f t="shared" si="7"/>
        <v>14</v>
      </c>
      <c r="N54" s="156">
        <f t="shared" ref="N54:O54" si="9">SUM(N49:N53)</f>
        <v>14</v>
      </c>
      <c r="O54" s="156">
        <f t="shared" si="9"/>
        <v>14</v>
      </c>
      <c r="P54" s="156">
        <f t="shared" si="7"/>
        <v>14</v>
      </c>
      <c r="Q54" s="156">
        <f t="shared" si="7"/>
        <v>14</v>
      </c>
      <c r="R54" s="156">
        <f t="shared" ref="R54:S54" si="10">SUM(R49:R53)</f>
        <v>14</v>
      </c>
      <c r="S54" s="156">
        <f t="shared" si="10"/>
        <v>14</v>
      </c>
      <c r="T54" s="144"/>
    </row>
    <row r="55" spans="1:20" ht="16" customHeight="1" thickBot="1" x14ac:dyDescent="0.25">
      <c r="A55" s="156" t="s">
        <v>114</v>
      </c>
      <c r="B55" s="157">
        <f>(B51+B50*0.5)/B54</f>
        <v>0</v>
      </c>
      <c r="C55" s="157">
        <f t="shared" ref="C55:D55" si="11">(C51+C50*0.5)/C54</f>
        <v>0</v>
      </c>
      <c r="D55" s="157">
        <f t="shared" si="11"/>
        <v>0</v>
      </c>
      <c r="E55" s="167">
        <f t="shared" ref="E55" si="12">(E51+E50*0.5)/E54</f>
        <v>0</v>
      </c>
      <c r="F55" s="167">
        <f t="shared" ref="F55" si="13">(F51+F50*0.5)/F54</f>
        <v>0</v>
      </c>
      <c r="G55" s="167">
        <f t="shared" ref="G55" si="14">(G51+G50*0.5)/G54</f>
        <v>0</v>
      </c>
      <c r="H55" s="167">
        <f t="shared" ref="H55" si="15">(H51+H50*0.5)/H54</f>
        <v>0</v>
      </c>
      <c r="I55" s="167">
        <f t="shared" ref="I55:S55" si="16">(I51+I50*0.5)/I54</f>
        <v>0</v>
      </c>
      <c r="J55" s="167">
        <f t="shared" si="16"/>
        <v>0</v>
      </c>
      <c r="K55" s="167">
        <f t="shared" si="16"/>
        <v>0</v>
      </c>
      <c r="L55" s="167">
        <f t="shared" si="16"/>
        <v>0</v>
      </c>
      <c r="M55" s="167">
        <f t="shared" si="16"/>
        <v>0</v>
      </c>
      <c r="N55" s="167">
        <f t="shared" si="16"/>
        <v>0</v>
      </c>
      <c r="O55" s="167">
        <f t="shared" si="16"/>
        <v>0</v>
      </c>
      <c r="P55" s="167">
        <f>(P51+P50*0.5)/P54</f>
        <v>0</v>
      </c>
      <c r="Q55" s="167">
        <f t="shared" si="16"/>
        <v>0</v>
      </c>
      <c r="R55" s="167">
        <f t="shared" si="16"/>
        <v>0</v>
      </c>
      <c r="S55" s="167">
        <f t="shared" si="16"/>
        <v>0</v>
      </c>
      <c r="T55" s="144"/>
    </row>
    <row r="56" spans="1:20" ht="16" customHeight="1" x14ac:dyDescent="0.2">
      <c r="A56" s="166" t="s">
        <v>115</v>
      </c>
      <c r="B56" s="231"/>
      <c r="C56" s="231"/>
      <c r="D56" s="231"/>
      <c r="E56" s="231"/>
      <c r="F56" s="231"/>
      <c r="G56" s="231"/>
      <c r="H56" s="231"/>
      <c r="I56" s="231"/>
      <c r="J56" s="231"/>
      <c r="K56" s="231"/>
      <c r="L56" s="231"/>
      <c r="M56" s="231"/>
      <c r="N56" s="231"/>
      <c r="O56" s="231"/>
      <c r="P56" s="231"/>
      <c r="Q56" s="231"/>
      <c r="R56" s="231"/>
      <c r="S56" s="231"/>
    </row>
    <row r="57" spans="1:20" ht="16" customHeight="1" thickBot="1" x14ac:dyDescent="0.25">
      <c r="A57" s="231"/>
      <c r="B57" s="231"/>
      <c r="C57" s="231"/>
      <c r="D57" s="231"/>
      <c r="E57" s="231"/>
      <c r="F57" s="231"/>
      <c r="G57" s="231"/>
      <c r="H57" s="231"/>
      <c r="I57" s="231"/>
      <c r="J57" s="231"/>
      <c r="K57" s="231"/>
      <c r="L57" s="231"/>
      <c r="M57" s="231"/>
      <c r="N57" s="231"/>
      <c r="O57" s="231"/>
      <c r="P57" s="231"/>
      <c r="Q57" s="231"/>
      <c r="R57" s="231"/>
      <c r="S57" s="231"/>
      <c r="T57" s="231"/>
    </row>
    <row r="58" spans="1:20" ht="16" customHeight="1" thickBot="1" x14ac:dyDescent="0.25">
      <c r="A58" s="260" t="s">
        <v>167</v>
      </c>
      <c r="B58" s="260"/>
      <c r="C58" s="260"/>
      <c r="D58" s="260"/>
      <c r="E58" s="260"/>
      <c r="F58" s="260"/>
      <c r="G58" s="260"/>
      <c r="H58" s="260"/>
      <c r="I58" s="260"/>
      <c r="J58" s="210"/>
      <c r="K58" s="210"/>
      <c r="L58" s="210"/>
      <c r="M58" s="210"/>
      <c r="N58" s="210"/>
      <c r="O58" s="210"/>
      <c r="P58" s="210"/>
      <c r="Q58" s="210"/>
      <c r="R58" s="210"/>
      <c r="S58" s="210"/>
      <c r="T58" s="210"/>
    </row>
    <row r="59" spans="1:20" ht="16" customHeight="1" thickBot="1" x14ac:dyDescent="0.25">
      <c r="A59" s="234" t="s">
        <v>540</v>
      </c>
      <c r="B59" s="238"/>
      <c r="C59" s="238"/>
      <c r="D59" s="238"/>
      <c r="E59" s="238"/>
      <c r="F59" s="238"/>
      <c r="G59" s="238"/>
      <c r="H59" s="238"/>
      <c r="I59" s="238"/>
      <c r="J59" s="238"/>
      <c r="K59" s="238"/>
      <c r="L59" s="238"/>
      <c r="M59" s="238"/>
      <c r="N59" s="238"/>
      <c r="O59" s="238"/>
      <c r="P59" s="238"/>
      <c r="Q59" s="238"/>
      <c r="R59" s="238"/>
      <c r="S59" s="239"/>
      <c r="T59" s="144"/>
    </row>
    <row r="60" spans="1:20" ht="16" customHeight="1" thickBot="1" x14ac:dyDescent="0.25">
      <c r="A60" s="234" t="s">
        <v>677</v>
      </c>
      <c r="B60" s="235"/>
      <c r="C60" s="235"/>
      <c r="D60" s="235"/>
      <c r="E60" s="235"/>
      <c r="F60" s="235"/>
      <c r="G60" s="235"/>
      <c r="H60" s="235"/>
      <c r="I60" s="235"/>
      <c r="J60" s="235"/>
      <c r="K60" s="235"/>
      <c r="L60" s="235"/>
      <c r="M60" s="235"/>
      <c r="N60" s="235"/>
      <c r="O60" s="235"/>
      <c r="P60" s="235"/>
      <c r="Q60" s="235"/>
      <c r="R60" s="235"/>
      <c r="S60" s="236"/>
      <c r="T60" s="144"/>
    </row>
    <row r="61" spans="1:20" ht="16" customHeight="1" thickBot="1" x14ac:dyDescent="0.25">
      <c r="A61" s="234" t="s">
        <v>541</v>
      </c>
      <c r="B61" s="235"/>
      <c r="C61" s="235"/>
      <c r="D61" s="235"/>
      <c r="E61" s="235"/>
      <c r="F61" s="235"/>
      <c r="G61" s="235"/>
      <c r="H61" s="235"/>
      <c r="I61" s="235"/>
      <c r="J61" s="235"/>
      <c r="K61" s="235"/>
      <c r="L61" s="235"/>
      <c r="M61" s="235"/>
      <c r="N61" s="235"/>
      <c r="O61" s="235"/>
      <c r="P61" s="235"/>
      <c r="Q61" s="235"/>
      <c r="R61" s="235"/>
      <c r="S61" s="236"/>
      <c r="T61" s="144"/>
    </row>
    <row r="62" spans="1:20" ht="35" thickBot="1" x14ac:dyDescent="0.25">
      <c r="A62" s="158" t="s">
        <v>539</v>
      </c>
      <c r="B62" s="232"/>
      <c r="C62" s="227"/>
      <c r="D62" s="227"/>
      <c r="E62" s="227"/>
      <c r="F62" s="227"/>
      <c r="G62" s="227"/>
      <c r="H62" s="227"/>
      <c r="I62" s="227"/>
      <c r="J62" s="227"/>
      <c r="K62" s="227"/>
      <c r="L62" s="227"/>
      <c r="M62" s="227"/>
      <c r="N62" s="227"/>
      <c r="O62" s="227"/>
      <c r="P62" s="227"/>
      <c r="Q62" s="227"/>
      <c r="R62" s="227"/>
      <c r="S62" s="227"/>
      <c r="T62" s="144"/>
    </row>
    <row r="63" spans="1:20" ht="16" customHeight="1" thickBot="1" x14ac:dyDescent="0.25">
      <c r="A63" s="211"/>
      <c r="B63" s="210"/>
      <c r="C63" s="210"/>
      <c r="D63" s="210"/>
      <c r="E63" s="210"/>
      <c r="F63" s="210"/>
      <c r="G63" s="210"/>
      <c r="H63" s="210"/>
      <c r="I63" s="210"/>
      <c r="J63" s="210"/>
      <c r="K63" s="210"/>
      <c r="L63" s="210"/>
      <c r="M63" s="210"/>
      <c r="N63" s="210"/>
      <c r="O63" s="210"/>
      <c r="P63" s="210"/>
      <c r="Q63" s="210"/>
      <c r="R63" s="210"/>
      <c r="S63" s="210"/>
      <c r="T63" s="210"/>
    </row>
  </sheetData>
  <sheetProtection algorithmName="SHA-512" hashValue="JrDLzomPc3D4urwd5CVc2RbPCpNsR6Cp41TJI1k9UlofJdCmhdXgYdVFKAJ/mwODCqSPeDQIjTTXFYenkouR4g==" saltValue="dLa2zjuyCeXhWIiM3IbygA==" spinCount="100000" sheet="1" objects="1" scenarios="1" insertRows="0"/>
  <mergeCells count="19">
    <mergeCell ref="A40:T40"/>
    <mergeCell ref="A41:T41"/>
    <mergeCell ref="A46:T46"/>
    <mergeCell ref="A58:T58"/>
    <mergeCell ref="A63:T63"/>
    <mergeCell ref="A57:T57"/>
    <mergeCell ref="B62:S62"/>
    <mergeCell ref="B56:S56"/>
    <mergeCell ref="B45:S45"/>
    <mergeCell ref="A61:S61"/>
    <mergeCell ref="A60:S60"/>
    <mergeCell ref="A59:S59"/>
    <mergeCell ref="A27:T27"/>
    <mergeCell ref="A28:T28"/>
    <mergeCell ref="A15:I15"/>
    <mergeCell ref="A16:I16"/>
    <mergeCell ref="A21:I21"/>
    <mergeCell ref="A22:I22"/>
    <mergeCell ref="A23:I23"/>
  </mergeCells>
  <conditionalFormatting sqref="C55:S55">
    <cfRule type="expression" dxfId="82" priority="4" stopIfTrue="1">
      <formula>AND(B55=MAX($B$55:B55),C55&lt;MAX($B$55:B55))</formula>
    </cfRule>
    <cfRule type="expression" dxfId="81" priority="5" stopIfTrue="1">
      <formula>AND(B55=MAX($B$55:B55),C55=MAX($B$55:B55))</formula>
    </cfRule>
    <cfRule type="expression" dxfId="80" priority="6" stopIfTrue="1">
      <formula>AND(B55=MAX($B$55:B55),C55&gt;MAX($B$55:B55))</formula>
    </cfRule>
    <cfRule type="expression" dxfId="79" priority="7" stopIfTrue="1">
      <formula>AND(C55&lt;MAX($B$55:B55),C55&lt;=B55)</formula>
    </cfRule>
    <cfRule type="expression" dxfId="78" priority="8" stopIfTrue="1">
      <formula>AND(C55&lt;MAX($B$55:B55),C55&gt;B55)</formula>
    </cfRule>
    <cfRule type="expression" dxfId="77" priority="9">
      <formula>AND(C55=MAX($B$55:B55),C55=B55)</formula>
    </cfRule>
    <cfRule type="expression" dxfId="76" priority="10">
      <formula>C55=MAX($B$55:B55)</formula>
    </cfRule>
    <cfRule type="expression" dxfId="75" priority="11">
      <formula>C55&gt;MAX($B$55:B55)</formula>
    </cfRule>
  </conditionalFormatting>
  <hyperlinks>
    <hyperlink ref="A4" r:id="rId1" xr:uid="{6A8B0C82-26A8-A04D-8A7E-918D8C3426DB}"/>
  </hyperlinks>
  <pageMargins left="0.7" right="0.7" top="0.75" bottom="0.75" header="0.3" footer="0.3"/>
  <pageSetup paperSize="9" orientation="portrait" r:id="rId2"/>
  <extLst>
    <ext xmlns:x14="http://schemas.microsoft.com/office/spreadsheetml/2009/9/main" uri="{78C0D931-6437-407d-A8EE-F0AAD7539E65}">
      <x14:conditionalFormattings>
        <x14:conditionalFormatting xmlns:xm="http://schemas.microsoft.com/office/excel/2006/main">
          <x14:cfRule type="expression" priority="1" id="{B3678B15-A030-4C34-B47E-C10B9FBADC36}">
            <xm:f>AND('Start Here'!$C$11=Data!$B$12,'Start Here'!$C$12=Data!$B$25)</xm:f>
            <x14:dxf>
              <fill>
                <patternFill>
                  <bgColor theme="1" tint="0.24994659260841701"/>
                </patternFill>
              </fill>
            </x14:dxf>
          </x14:cfRule>
          <xm:sqref>A5:T26 A27:I28 A29:T39 A40:I41 A42:T44 A45:B45 T45 A46:I46 A47:T55 A56:B56 T56 A57 A58:I58 A59:A61 T59:T62 A62:B62 A63</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5B27A820-6C52-4CBE-B567-DD1C620E3B30}">
          <x14:formula1>
            <xm:f>Data!$B$4:$B$8</xm:f>
          </x14:formula1>
          <xm:sqref>B29:S39 B42:B45 C42:S44</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020940-1D1A-422E-B304-DECCE9677A1B}">
  <sheetPr>
    <tabColor rgb="FFD24DA5"/>
  </sheetPr>
  <dimension ref="A1:U67"/>
  <sheetViews>
    <sheetView workbookViewId="0"/>
  </sheetViews>
  <sheetFormatPr baseColWidth="10" defaultColWidth="8.83203125" defaultRowHeight="16" x14ac:dyDescent="0.2"/>
  <cols>
    <col min="1" max="1" width="48.83203125" customWidth="1"/>
    <col min="2" max="2" width="8.6640625" customWidth="1"/>
    <col min="20" max="20" width="27.33203125" customWidth="1"/>
  </cols>
  <sheetData>
    <row r="1" spans="1:19" ht="20" x14ac:dyDescent="0.2">
      <c r="A1" s="102" t="s">
        <v>18</v>
      </c>
      <c r="I1" s="19" t="str">
        <f>rci_name</f>
        <v xml:space="preserve">Enter your RCS name here </v>
      </c>
      <c r="J1" s="19"/>
      <c r="K1" s="19"/>
      <c r="L1" s="19"/>
      <c r="M1" s="19"/>
      <c r="N1" s="19"/>
      <c r="O1" s="19"/>
      <c r="P1" s="19"/>
      <c r="Q1" s="19"/>
      <c r="R1" s="19"/>
      <c r="S1" s="19"/>
    </row>
    <row r="2" spans="1:19" ht="16" customHeight="1" x14ac:dyDescent="0.2">
      <c r="A2" s="44" t="str">
        <f>VLOOKUP('Start Here'!C11,Table3[],2,FALSE)</f>
        <v>Pathway A: Full Transition to Non-Residential Services</v>
      </c>
    </row>
    <row r="3" spans="1:19" ht="16" customHeight="1" x14ac:dyDescent="0.2">
      <c r="A3" s="77" t="str">
        <f>IF(AND('Start Here'!$C$11=Data!$B$12,'Start Here'!$C$12=Data!$B$25),Data!$D$24,"")</f>
        <v/>
      </c>
    </row>
    <row r="4" spans="1:19" ht="16" customHeight="1" x14ac:dyDescent="0.2">
      <c r="A4" s="46" t="s">
        <v>138</v>
      </c>
    </row>
    <row r="5" spans="1:19" ht="16" customHeight="1" x14ac:dyDescent="0.2"/>
    <row r="6" spans="1:19" ht="16" customHeight="1" x14ac:dyDescent="0.2">
      <c r="A6" s="48" t="s">
        <v>26</v>
      </c>
    </row>
    <row r="7" spans="1:19" ht="16" customHeight="1" x14ac:dyDescent="0.2">
      <c r="A7" s="49" t="s">
        <v>31</v>
      </c>
    </row>
    <row r="8" spans="1:19" ht="16" customHeight="1" x14ac:dyDescent="0.2">
      <c r="A8" s="48" t="s">
        <v>32</v>
      </c>
    </row>
    <row r="9" spans="1:19" ht="16" customHeight="1" x14ac:dyDescent="0.2">
      <c r="A9" s="48" t="s">
        <v>33</v>
      </c>
    </row>
    <row r="10" spans="1:19" ht="16" customHeight="1" x14ac:dyDescent="0.2">
      <c r="A10" s="48" t="s">
        <v>34</v>
      </c>
    </row>
    <row r="11" spans="1:19" ht="16" customHeight="1" x14ac:dyDescent="0.2">
      <c r="A11" s="9"/>
    </row>
    <row r="12" spans="1:19" ht="16" customHeight="1" x14ac:dyDescent="0.2">
      <c r="A12" s="7" t="s">
        <v>19</v>
      </c>
    </row>
    <row r="13" spans="1:19" ht="88" customHeight="1" x14ac:dyDescent="0.2">
      <c r="A13" s="207" t="s">
        <v>655</v>
      </c>
      <c r="B13" s="207"/>
      <c r="C13" s="207"/>
      <c r="D13" s="207"/>
      <c r="E13" s="207"/>
      <c r="F13" s="207"/>
      <c r="G13" s="207"/>
      <c r="H13" s="207"/>
      <c r="I13" s="207"/>
      <c r="J13" s="36"/>
      <c r="K13" s="36"/>
      <c r="L13" s="36"/>
      <c r="M13" s="36"/>
      <c r="N13" s="36"/>
      <c r="O13" s="36"/>
      <c r="P13" s="36"/>
      <c r="Q13" s="36"/>
      <c r="R13" s="36"/>
      <c r="S13" s="36"/>
    </row>
    <row r="14" spans="1:19" x14ac:dyDescent="0.2">
      <c r="A14" s="208" t="s">
        <v>24</v>
      </c>
      <c r="B14" s="208"/>
      <c r="C14" s="208"/>
      <c r="D14" s="208"/>
      <c r="E14" s="208"/>
      <c r="F14" s="208"/>
      <c r="G14" s="208"/>
      <c r="H14" s="208"/>
      <c r="I14" s="208"/>
      <c r="J14" s="8"/>
      <c r="K14" s="8"/>
      <c r="L14" s="8"/>
      <c r="M14" s="8"/>
      <c r="N14" s="8"/>
      <c r="O14" s="8"/>
      <c r="P14" s="8"/>
      <c r="Q14" s="8"/>
      <c r="R14" s="8"/>
      <c r="S14" s="8"/>
    </row>
    <row r="15" spans="1:19" x14ac:dyDescent="0.2">
      <c r="A15" s="42" t="s">
        <v>117</v>
      </c>
    </row>
    <row r="16" spans="1:19" x14ac:dyDescent="0.2">
      <c r="A16" s="42" t="s">
        <v>118</v>
      </c>
    </row>
    <row r="17" spans="1:21" x14ac:dyDescent="0.2">
      <c r="A17" s="42" t="s">
        <v>119</v>
      </c>
    </row>
    <row r="18" spans="1:21" x14ac:dyDescent="0.2">
      <c r="A18" s="42" t="s">
        <v>122</v>
      </c>
    </row>
    <row r="19" spans="1:21" x14ac:dyDescent="0.2">
      <c r="A19" s="208" t="s">
        <v>116</v>
      </c>
      <c r="B19" s="208"/>
      <c r="C19" s="208"/>
      <c r="D19" s="208"/>
      <c r="E19" s="208"/>
      <c r="F19" s="208"/>
      <c r="G19" s="208"/>
      <c r="H19" s="208"/>
      <c r="I19" s="208"/>
      <c r="J19" s="8"/>
      <c r="K19" s="8"/>
      <c r="L19" s="8"/>
      <c r="M19" s="8"/>
      <c r="N19" s="8"/>
      <c r="O19" s="8"/>
      <c r="P19" s="8"/>
      <c r="Q19" s="8"/>
      <c r="R19" s="8"/>
      <c r="S19" s="8"/>
    </row>
    <row r="20" spans="1:21" ht="35" customHeight="1" x14ac:dyDescent="0.2">
      <c r="A20" s="208" t="s">
        <v>651</v>
      </c>
      <c r="B20" s="208"/>
      <c r="C20" s="208"/>
      <c r="D20" s="208"/>
      <c r="E20" s="208"/>
      <c r="F20" s="208"/>
      <c r="G20" s="208"/>
      <c r="H20" s="208"/>
      <c r="I20" s="208"/>
      <c r="J20" s="8"/>
      <c r="K20" s="8"/>
      <c r="L20" s="8"/>
      <c r="M20" s="8"/>
      <c r="N20" s="8"/>
      <c r="O20" s="8"/>
      <c r="P20" s="8"/>
      <c r="Q20" s="8"/>
      <c r="R20" s="8"/>
      <c r="S20" s="8"/>
    </row>
    <row r="21" spans="1:21" ht="35" customHeight="1" x14ac:dyDescent="0.2">
      <c r="A21" s="208" t="s">
        <v>267</v>
      </c>
      <c r="B21" s="208"/>
      <c r="C21" s="208"/>
      <c r="D21" s="208"/>
      <c r="E21" s="208"/>
      <c r="F21" s="208"/>
      <c r="G21" s="208"/>
      <c r="H21" s="208"/>
      <c r="I21" s="208"/>
      <c r="J21" s="8"/>
      <c r="K21" s="8"/>
      <c r="L21" s="8"/>
      <c r="M21" s="8"/>
      <c r="N21" s="8"/>
      <c r="O21" s="8"/>
      <c r="P21" s="8"/>
      <c r="Q21" s="8"/>
      <c r="R21" s="8"/>
      <c r="S21" s="8"/>
    </row>
    <row r="22" spans="1:21" ht="16" customHeight="1" thickBot="1" x14ac:dyDescent="0.25">
      <c r="A22" s="5"/>
    </row>
    <row r="23" spans="1:21" ht="16" customHeight="1" thickBot="1" x14ac:dyDescent="0.25">
      <c r="A23" s="2"/>
      <c r="B23" s="149">
        <f t="shared" ref="B23:S23" si="0">EDATE(START_DATE,B24)</f>
        <v>46235</v>
      </c>
      <c r="C23" s="149">
        <f t="shared" si="0"/>
        <v>46266</v>
      </c>
      <c r="D23" s="149">
        <f t="shared" si="0"/>
        <v>46296</v>
      </c>
      <c r="E23" s="149">
        <f t="shared" si="0"/>
        <v>46327</v>
      </c>
      <c r="F23" s="149">
        <f t="shared" si="0"/>
        <v>46357</v>
      </c>
      <c r="G23" s="149">
        <f t="shared" si="0"/>
        <v>46388</v>
      </c>
      <c r="H23" s="149">
        <f t="shared" si="0"/>
        <v>46419</v>
      </c>
      <c r="I23" s="149">
        <f t="shared" si="0"/>
        <v>46447</v>
      </c>
      <c r="J23" s="149">
        <f t="shared" si="0"/>
        <v>46478</v>
      </c>
      <c r="K23" s="149">
        <f t="shared" si="0"/>
        <v>46508</v>
      </c>
      <c r="L23" s="149">
        <f t="shared" si="0"/>
        <v>46539</v>
      </c>
      <c r="M23" s="149">
        <f t="shared" si="0"/>
        <v>46569</v>
      </c>
      <c r="N23" s="149">
        <f t="shared" si="0"/>
        <v>46600</v>
      </c>
      <c r="O23" s="149">
        <f t="shared" si="0"/>
        <v>46631</v>
      </c>
      <c r="P23" s="149">
        <f t="shared" si="0"/>
        <v>46661</v>
      </c>
      <c r="Q23" s="149">
        <f t="shared" si="0"/>
        <v>46692</v>
      </c>
      <c r="R23" s="149">
        <f t="shared" si="0"/>
        <v>46722</v>
      </c>
      <c r="S23" s="149">
        <f t="shared" si="0"/>
        <v>46753</v>
      </c>
      <c r="T23" s="149" t="s">
        <v>168</v>
      </c>
    </row>
    <row r="24" spans="1:21" ht="16" customHeight="1" thickBot="1" x14ac:dyDescent="0.25">
      <c r="A24" s="2" t="s">
        <v>36</v>
      </c>
      <c r="B24" s="106">
        <v>1</v>
      </c>
      <c r="C24" s="106">
        <v>2</v>
      </c>
      <c r="D24" s="106">
        <v>3</v>
      </c>
      <c r="E24" s="106">
        <v>4</v>
      </c>
      <c r="F24" s="106">
        <v>5</v>
      </c>
      <c r="G24" s="106">
        <v>6</v>
      </c>
      <c r="H24" s="106">
        <v>7</v>
      </c>
      <c r="I24" s="106">
        <v>8</v>
      </c>
      <c r="J24" s="106">
        <v>9</v>
      </c>
      <c r="K24" s="106">
        <v>10</v>
      </c>
      <c r="L24" s="106">
        <v>11</v>
      </c>
      <c r="M24" s="106">
        <v>12</v>
      </c>
      <c r="N24" s="106">
        <v>13</v>
      </c>
      <c r="O24" s="106">
        <v>14</v>
      </c>
      <c r="P24" s="106">
        <v>15</v>
      </c>
      <c r="Q24" s="106">
        <v>16</v>
      </c>
      <c r="R24" s="106">
        <v>17</v>
      </c>
      <c r="S24" s="106">
        <v>18</v>
      </c>
      <c r="T24" s="144"/>
    </row>
    <row r="25" spans="1:21" ht="16" customHeight="1" thickBot="1" x14ac:dyDescent="0.25">
      <c r="A25" s="213"/>
      <c r="B25" s="213"/>
      <c r="C25" s="213"/>
      <c r="D25" s="213"/>
      <c r="E25" s="213"/>
      <c r="F25" s="213"/>
      <c r="G25" s="213"/>
      <c r="H25" s="213"/>
      <c r="I25" s="213"/>
      <c r="J25" s="210"/>
      <c r="K25" s="210"/>
      <c r="L25" s="210"/>
      <c r="M25" s="210"/>
      <c r="N25" s="210"/>
      <c r="O25" s="210"/>
      <c r="P25" s="210"/>
      <c r="Q25" s="210"/>
      <c r="R25" s="210"/>
      <c r="S25" s="210"/>
      <c r="T25" s="210"/>
    </row>
    <row r="26" spans="1:21" ht="16" customHeight="1" thickBot="1" x14ac:dyDescent="0.25">
      <c r="A26" s="260" t="s">
        <v>27</v>
      </c>
      <c r="B26" s="260"/>
      <c r="C26" s="260"/>
      <c r="D26" s="260"/>
      <c r="E26" s="260"/>
      <c r="F26" s="260"/>
      <c r="G26" s="260"/>
      <c r="H26" s="260"/>
      <c r="I26" s="260"/>
      <c r="J26" s="210"/>
      <c r="K26" s="210"/>
      <c r="L26" s="210"/>
      <c r="M26" s="210"/>
      <c r="N26" s="210"/>
      <c r="O26" s="210"/>
      <c r="P26" s="210"/>
      <c r="Q26" s="210"/>
      <c r="R26" s="210"/>
      <c r="S26" s="210"/>
      <c r="T26" s="210"/>
    </row>
    <row r="27" spans="1:21" ht="35" thickBot="1" x14ac:dyDescent="0.25">
      <c r="A27" s="17" t="s">
        <v>602</v>
      </c>
      <c r="B27" s="153" t="s">
        <v>112</v>
      </c>
      <c r="C27" s="153" t="s">
        <v>112</v>
      </c>
      <c r="D27" s="153" t="s">
        <v>112</v>
      </c>
      <c r="E27" s="153" t="s">
        <v>112</v>
      </c>
      <c r="F27" s="153" t="s">
        <v>112</v>
      </c>
      <c r="G27" s="153" t="s">
        <v>112</v>
      </c>
      <c r="H27" s="153" t="s">
        <v>112</v>
      </c>
      <c r="I27" s="153" t="s">
        <v>112</v>
      </c>
      <c r="J27" s="153" t="s">
        <v>112</v>
      </c>
      <c r="K27" s="153" t="s">
        <v>112</v>
      </c>
      <c r="L27" s="153" t="s">
        <v>112</v>
      </c>
      <c r="M27" s="153" t="s">
        <v>112</v>
      </c>
      <c r="N27" s="153" t="s">
        <v>112</v>
      </c>
      <c r="O27" s="153" t="s">
        <v>112</v>
      </c>
      <c r="P27" s="153" t="s">
        <v>112</v>
      </c>
      <c r="Q27" s="153" t="s">
        <v>112</v>
      </c>
      <c r="R27" s="153" t="s">
        <v>112</v>
      </c>
      <c r="S27" s="153" t="s">
        <v>112</v>
      </c>
      <c r="T27" s="144"/>
      <c r="U27" s="15"/>
    </row>
    <row r="28" spans="1:21" ht="35" thickBot="1" x14ac:dyDescent="0.25">
      <c r="A28" s="17" t="s">
        <v>603</v>
      </c>
      <c r="B28" s="153" t="s">
        <v>112</v>
      </c>
      <c r="C28" s="153" t="s">
        <v>112</v>
      </c>
      <c r="D28" s="153" t="s">
        <v>112</v>
      </c>
      <c r="E28" s="153" t="s">
        <v>112</v>
      </c>
      <c r="F28" s="153" t="s">
        <v>112</v>
      </c>
      <c r="G28" s="153" t="s">
        <v>112</v>
      </c>
      <c r="H28" s="153" t="s">
        <v>112</v>
      </c>
      <c r="I28" s="153" t="s">
        <v>112</v>
      </c>
      <c r="J28" s="153" t="s">
        <v>112</v>
      </c>
      <c r="K28" s="153" t="s">
        <v>112</v>
      </c>
      <c r="L28" s="153" t="s">
        <v>112</v>
      </c>
      <c r="M28" s="153" t="s">
        <v>112</v>
      </c>
      <c r="N28" s="153" t="s">
        <v>112</v>
      </c>
      <c r="O28" s="153" t="s">
        <v>112</v>
      </c>
      <c r="P28" s="153" t="s">
        <v>112</v>
      </c>
      <c r="Q28" s="153" t="s">
        <v>112</v>
      </c>
      <c r="R28" s="153" t="s">
        <v>112</v>
      </c>
      <c r="S28" s="153" t="s">
        <v>112</v>
      </c>
      <c r="T28" s="144"/>
    </row>
    <row r="29" spans="1:21" ht="35" thickBot="1" x14ac:dyDescent="0.25">
      <c r="A29" s="17" t="s">
        <v>604</v>
      </c>
      <c r="B29" s="153" t="s">
        <v>112</v>
      </c>
      <c r="C29" s="153" t="s">
        <v>112</v>
      </c>
      <c r="D29" s="153" t="s">
        <v>112</v>
      </c>
      <c r="E29" s="153" t="s">
        <v>112</v>
      </c>
      <c r="F29" s="153" t="s">
        <v>112</v>
      </c>
      <c r="G29" s="153" t="s">
        <v>112</v>
      </c>
      <c r="H29" s="153" t="s">
        <v>112</v>
      </c>
      <c r="I29" s="153" t="s">
        <v>112</v>
      </c>
      <c r="J29" s="153" t="s">
        <v>112</v>
      </c>
      <c r="K29" s="153" t="s">
        <v>112</v>
      </c>
      <c r="L29" s="153" t="s">
        <v>112</v>
      </c>
      <c r="M29" s="153" t="s">
        <v>112</v>
      </c>
      <c r="N29" s="153" t="s">
        <v>112</v>
      </c>
      <c r="O29" s="153" t="s">
        <v>112</v>
      </c>
      <c r="P29" s="153" t="s">
        <v>112</v>
      </c>
      <c r="Q29" s="153" t="s">
        <v>112</v>
      </c>
      <c r="R29" s="153" t="s">
        <v>112</v>
      </c>
      <c r="S29" s="153" t="s">
        <v>112</v>
      </c>
      <c r="T29" s="144"/>
    </row>
    <row r="30" spans="1:21" ht="35" thickBot="1" x14ac:dyDescent="0.25">
      <c r="A30" s="17" t="s">
        <v>605</v>
      </c>
      <c r="B30" s="153" t="s">
        <v>112</v>
      </c>
      <c r="C30" s="153" t="s">
        <v>112</v>
      </c>
      <c r="D30" s="153" t="s">
        <v>112</v>
      </c>
      <c r="E30" s="153" t="s">
        <v>112</v>
      </c>
      <c r="F30" s="153" t="s">
        <v>112</v>
      </c>
      <c r="G30" s="153" t="s">
        <v>112</v>
      </c>
      <c r="H30" s="153" t="s">
        <v>112</v>
      </c>
      <c r="I30" s="153" t="s">
        <v>112</v>
      </c>
      <c r="J30" s="153" t="s">
        <v>112</v>
      </c>
      <c r="K30" s="153" t="s">
        <v>112</v>
      </c>
      <c r="L30" s="153" t="s">
        <v>112</v>
      </c>
      <c r="M30" s="153" t="s">
        <v>112</v>
      </c>
      <c r="N30" s="153" t="s">
        <v>112</v>
      </c>
      <c r="O30" s="153" t="s">
        <v>112</v>
      </c>
      <c r="P30" s="153" t="s">
        <v>112</v>
      </c>
      <c r="Q30" s="153" t="s">
        <v>112</v>
      </c>
      <c r="R30" s="153" t="s">
        <v>112</v>
      </c>
      <c r="S30" s="153" t="s">
        <v>112</v>
      </c>
      <c r="T30" s="144"/>
    </row>
    <row r="31" spans="1:21" ht="52" thickBot="1" x14ac:dyDescent="0.25">
      <c r="A31" s="17" t="s">
        <v>606</v>
      </c>
      <c r="B31" s="153" t="s">
        <v>112</v>
      </c>
      <c r="C31" s="153" t="s">
        <v>112</v>
      </c>
      <c r="D31" s="153" t="s">
        <v>112</v>
      </c>
      <c r="E31" s="153" t="s">
        <v>112</v>
      </c>
      <c r="F31" s="153" t="s">
        <v>112</v>
      </c>
      <c r="G31" s="153" t="s">
        <v>112</v>
      </c>
      <c r="H31" s="153" t="s">
        <v>112</v>
      </c>
      <c r="I31" s="153" t="s">
        <v>112</v>
      </c>
      <c r="J31" s="153" t="s">
        <v>112</v>
      </c>
      <c r="K31" s="153" t="s">
        <v>112</v>
      </c>
      <c r="L31" s="153" t="s">
        <v>112</v>
      </c>
      <c r="M31" s="153" t="s">
        <v>112</v>
      </c>
      <c r="N31" s="153" t="s">
        <v>112</v>
      </c>
      <c r="O31" s="153" t="s">
        <v>112</v>
      </c>
      <c r="P31" s="153" t="s">
        <v>112</v>
      </c>
      <c r="Q31" s="153" t="s">
        <v>112</v>
      </c>
      <c r="R31" s="153" t="s">
        <v>112</v>
      </c>
      <c r="S31" s="153" t="s">
        <v>112</v>
      </c>
      <c r="T31" s="144"/>
    </row>
    <row r="32" spans="1:21" ht="16" customHeight="1" thickBot="1" x14ac:dyDescent="0.25">
      <c r="A32" s="17" t="s">
        <v>607</v>
      </c>
      <c r="B32" s="153" t="s">
        <v>112</v>
      </c>
      <c r="C32" s="153" t="s">
        <v>112</v>
      </c>
      <c r="D32" s="153" t="s">
        <v>112</v>
      </c>
      <c r="E32" s="153" t="s">
        <v>112</v>
      </c>
      <c r="F32" s="153" t="s">
        <v>112</v>
      </c>
      <c r="G32" s="153" t="s">
        <v>112</v>
      </c>
      <c r="H32" s="153" t="s">
        <v>112</v>
      </c>
      <c r="I32" s="153" t="s">
        <v>112</v>
      </c>
      <c r="J32" s="153" t="s">
        <v>112</v>
      </c>
      <c r="K32" s="153" t="s">
        <v>112</v>
      </c>
      <c r="L32" s="153" t="s">
        <v>112</v>
      </c>
      <c r="M32" s="153" t="s">
        <v>112</v>
      </c>
      <c r="N32" s="153" t="s">
        <v>112</v>
      </c>
      <c r="O32" s="153" t="s">
        <v>112</v>
      </c>
      <c r="P32" s="153" t="s">
        <v>112</v>
      </c>
      <c r="Q32" s="153" t="s">
        <v>112</v>
      </c>
      <c r="R32" s="153" t="s">
        <v>112</v>
      </c>
      <c r="S32" s="153" t="s">
        <v>112</v>
      </c>
      <c r="T32" s="144"/>
    </row>
    <row r="33" spans="1:20" ht="16" customHeight="1" thickBot="1" x14ac:dyDescent="0.25">
      <c r="A33" s="17" t="s">
        <v>608</v>
      </c>
      <c r="B33" s="153" t="s">
        <v>112</v>
      </c>
      <c r="C33" s="153" t="s">
        <v>112</v>
      </c>
      <c r="D33" s="153" t="s">
        <v>112</v>
      </c>
      <c r="E33" s="153" t="s">
        <v>112</v>
      </c>
      <c r="F33" s="153" t="s">
        <v>112</v>
      </c>
      <c r="G33" s="153" t="s">
        <v>112</v>
      </c>
      <c r="H33" s="153" t="s">
        <v>112</v>
      </c>
      <c r="I33" s="153" t="s">
        <v>112</v>
      </c>
      <c r="J33" s="153" t="s">
        <v>112</v>
      </c>
      <c r="K33" s="153" t="s">
        <v>112</v>
      </c>
      <c r="L33" s="153" t="s">
        <v>112</v>
      </c>
      <c r="M33" s="153" t="s">
        <v>112</v>
      </c>
      <c r="N33" s="153" t="s">
        <v>112</v>
      </c>
      <c r="O33" s="153" t="s">
        <v>112</v>
      </c>
      <c r="P33" s="153" t="s">
        <v>112</v>
      </c>
      <c r="Q33" s="153" t="s">
        <v>112</v>
      </c>
      <c r="R33" s="153" t="s">
        <v>112</v>
      </c>
      <c r="S33" s="153" t="s">
        <v>112</v>
      </c>
      <c r="T33" s="144"/>
    </row>
    <row r="34" spans="1:20" ht="35" thickBot="1" x14ac:dyDescent="0.25">
      <c r="A34" s="17" t="s">
        <v>609</v>
      </c>
      <c r="B34" s="153" t="s">
        <v>112</v>
      </c>
      <c r="C34" s="153" t="s">
        <v>112</v>
      </c>
      <c r="D34" s="153" t="s">
        <v>112</v>
      </c>
      <c r="E34" s="153" t="s">
        <v>112</v>
      </c>
      <c r="F34" s="153" t="s">
        <v>112</v>
      </c>
      <c r="G34" s="153" t="s">
        <v>112</v>
      </c>
      <c r="H34" s="153" t="s">
        <v>112</v>
      </c>
      <c r="I34" s="153" t="s">
        <v>112</v>
      </c>
      <c r="J34" s="153" t="s">
        <v>112</v>
      </c>
      <c r="K34" s="153" t="s">
        <v>112</v>
      </c>
      <c r="L34" s="153" t="s">
        <v>112</v>
      </c>
      <c r="M34" s="153" t="s">
        <v>112</v>
      </c>
      <c r="N34" s="153" t="s">
        <v>112</v>
      </c>
      <c r="O34" s="153" t="s">
        <v>112</v>
      </c>
      <c r="P34" s="153" t="s">
        <v>112</v>
      </c>
      <c r="Q34" s="153" t="s">
        <v>112</v>
      </c>
      <c r="R34" s="153" t="s">
        <v>112</v>
      </c>
      <c r="S34" s="153" t="s">
        <v>112</v>
      </c>
      <c r="T34" s="144"/>
    </row>
    <row r="35" spans="1:20" ht="35" thickBot="1" x14ac:dyDescent="0.25">
      <c r="A35" s="17" t="s">
        <v>610</v>
      </c>
      <c r="B35" s="153" t="s">
        <v>112</v>
      </c>
      <c r="C35" s="153" t="s">
        <v>112</v>
      </c>
      <c r="D35" s="153" t="s">
        <v>112</v>
      </c>
      <c r="E35" s="153" t="s">
        <v>112</v>
      </c>
      <c r="F35" s="153" t="s">
        <v>112</v>
      </c>
      <c r="G35" s="153" t="s">
        <v>112</v>
      </c>
      <c r="H35" s="153" t="s">
        <v>112</v>
      </c>
      <c r="I35" s="153" t="s">
        <v>112</v>
      </c>
      <c r="J35" s="153" t="s">
        <v>112</v>
      </c>
      <c r="K35" s="153" t="s">
        <v>112</v>
      </c>
      <c r="L35" s="153" t="s">
        <v>112</v>
      </c>
      <c r="M35" s="153" t="s">
        <v>112</v>
      </c>
      <c r="N35" s="153" t="s">
        <v>112</v>
      </c>
      <c r="O35" s="153" t="s">
        <v>112</v>
      </c>
      <c r="P35" s="153" t="s">
        <v>112</v>
      </c>
      <c r="Q35" s="153" t="s">
        <v>112</v>
      </c>
      <c r="R35" s="153" t="s">
        <v>112</v>
      </c>
      <c r="S35" s="153" t="s">
        <v>112</v>
      </c>
      <c r="T35" s="144"/>
    </row>
    <row r="36" spans="1:20" ht="52" thickBot="1" x14ac:dyDescent="0.25">
      <c r="A36" s="17" t="s">
        <v>611</v>
      </c>
      <c r="B36" s="153" t="s">
        <v>112</v>
      </c>
      <c r="C36" s="153" t="s">
        <v>112</v>
      </c>
      <c r="D36" s="153" t="s">
        <v>112</v>
      </c>
      <c r="E36" s="153" t="s">
        <v>112</v>
      </c>
      <c r="F36" s="153" t="s">
        <v>112</v>
      </c>
      <c r="G36" s="153" t="s">
        <v>112</v>
      </c>
      <c r="H36" s="153" t="s">
        <v>112</v>
      </c>
      <c r="I36" s="153" t="s">
        <v>112</v>
      </c>
      <c r="J36" s="153" t="s">
        <v>112</v>
      </c>
      <c r="K36" s="153" t="s">
        <v>112</v>
      </c>
      <c r="L36" s="153" t="s">
        <v>112</v>
      </c>
      <c r="M36" s="153" t="s">
        <v>112</v>
      </c>
      <c r="N36" s="153" t="s">
        <v>112</v>
      </c>
      <c r="O36" s="153" t="s">
        <v>112</v>
      </c>
      <c r="P36" s="153" t="s">
        <v>112</v>
      </c>
      <c r="Q36" s="153" t="s">
        <v>112</v>
      </c>
      <c r="R36" s="153" t="s">
        <v>112</v>
      </c>
      <c r="S36" s="153" t="s">
        <v>112</v>
      </c>
      <c r="T36" s="144"/>
    </row>
    <row r="37" spans="1:20" ht="52" thickBot="1" x14ac:dyDescent="0.25">
      <c r="A37" s="17" t="s">
        <v>612</v>
      </c>
      <c r="B37" s="153" t="s">
        <v>112</v>
      </c>
      <c r="C37" s="153" t="s">
        <v>112</v>
      </c>
      <c r="D37" s="153" t="s">
        <v>112</v>
      </c>
      <c r="E37" s="153" t="s">
        <v>112</v>
      </c>
      <c r="F37" s="153" t="s">
        <v>112</v>
      </c>
      <c r="G37" s="153" t="s">
        <v>112</v>
      </c>
      <c r="H37" s="153" t="s">
        <v>112</v>
      </c>
      <c r="I37" s="153" t="s">
        <v>112</v>
      </c>
      <c r="J37" s="153" t="s">
        <v>112</v>
      </c>
      <c r="K37" s="153" t="s">
        <v>112</v>
      </c>
      <c r="L37" s="153" t="s">
        <v>112</v>
      </c>
      <c r="M37" s="153" t="s">
        <v>112</v>
      </c>
      <c r="N37" s="153" t="s">
        <v>112</v>
      </c>
      <c r="O37" s="153" t="s">
        <v>112</v>
      </c>
      <c r="P37" s="153" t="s">
        <v>112</v>
      </c>
      <c r="Q37" s="153" t="s">
        <v>112</v>
      </c>
      <c r="R37" s="153" t="s">
        <v>112</v>
      </c>
      <c r="S37" s="153" t="s">
        <v>112</v>
      </c>
      <c r="T37" s="144"/>
    </row>
    <row r="38" spans="1:20" ht="35" thickBot="1" x14ac:dyDescent="0.25">
      <c r="A38" s="17" t="s">
        <v>613</v>
      </c>
      <c r="B38" s="153" t="s">
        <v>112</v>
      </c>
      <c r="C38" s="153" t="s">
        <v>112</v>
      </c>
      <c r="D38" s="153" t="s">
        <v>112</v>
      </c>
      <c r="E38" s="153" t="s">
        <v>112</v>
      </c>
      <c r="F38" s="153" t="s">
        <v>112</v>
      </c>
      <c r="G38" s="153" t="s">
        <v>112</v>
      </c>
      <c r="H38" s="153" t="s">
        <v>112</v>
      </c>
      <c r="I38" s="153" t="s">
        <v>112</v>
      </c>
      <c r="J38" s="153" t="s">
        <v>112</v>
      </c>
      <c r="K38" s="153" t="s">
        <v>112</v>
      </c>
      <c r="L38" s="153" t="s">
        <v>112</v>
      </c>
      <c r="M38" s="153" t="s">
        <v>112</v>
      </c>
      <c r="N38" s="153" t="s">
        <v>112</v>
      </c>
      <c r="O38" s="153" t="s">
        <v>112</v>
      </c>
      <c r="P38" s="153" t="s">
        <v>112</v>
      </c>
      <c r="Q38" s="153" t="s">
        <v>112</v>
      </c>
      <c r="R38" s="153" t="s">
        <v>112</v>
      </c>
      <c r="S38" s="153" t="s">
        <v>112</v>
      </c>
      <c r="T38" s="144"/>
    </row>
    <row r="39" spans="1:20" ht="52" thickBot="1" x14ac:dyDescent="0.25">
      <c r="A39" s="17" t="s">
        <v>614</v>
      </c>
      <c r="B39" s="153" t="s">
        <v>112</v>
      </c>
      <c r="C39" s="153" t="s">
        <v>112</v>
      </c>
      <c r="D39" s="153" t="s">
        <v>112</v>
      </c>
      <c r="E39" s="153" t="s">
        <v>112</v>
      </c>
      <c r="F39" s="153" t="s">
        <v>112</v>
      </c>
      <c r="G39" s="153" t="s">
        <v>112</v>
      </c>
      <c r="H39" s="153" t="s">
        <v>112</v>
      </c>
      <c r="I39" s="153" t="s">
        <v>112</v>
      </c>
      <c r="J39" s="153" t="s">
        <v>112</v>
      </c>
      <c r="K39" s="153" t="s">
        <v>112</v>
      </c>
      <c r="L39" s="153" t="s">
        <v>112</v>
      </c>
      <c r="M39" s="153" t="s">
        <v>112</v>
      </c>
      <c r="N39" s="153" t="s">
        <v>112</v>
      </c>
      <c r="O39" s="153" t="s">
        <v>112</v>
      </c>
      <c r="P39" s="153" t="s">
        <v>112</v>
      </c>
      <c r="Q39" s="153" t="s">
        <v>112</v>
      </c>
      <c r="R39" s="153" t="s">
        <v>112</v>
      </c>
      <c r="S39" s="153" t="s">
        <v>112</v>
      </c>
      <c r="T39" s="144"/>
    </row>
    <row r="40" spans="1:20" ht="16" customHeight="1" thickBot="1" x14ac:dyDescent="0.25">
      <c r="A40" s="17" t="s">
        <v>615</v>
      </c>
      <c r="B40" s="153" t="s">
        <v>112</v>
      </c>
      <c r="C40" s="153" t="s">
        <v>112</v>
      </c>
      <c r="D40" s="153" t="s">
        <v>112</v>
      </c>
      <c r="E40" s="153" t="s">
        <v>112</v>
      </c>
      <c r="F40" s="153" t="s">
        <v>112</v>
      </c>
      <c r="G40" s="153" t="s">
        <v>112</v>
      </c>
      <c r="H40" s="153" t="s">
        <v>112</v>
      </c>
      <c r="I40" s="153" t="s">
        <v>112</v>
      </c>
      <c r="J40" s="153" t="s">
        <v>112</v>
      </c>
      <c r="K40" s="153" t="s">
        <v>112</v>
      </c>
      <c r="L40" s="153" t="s">
        <v>112</v>
      </c>
      <c r="M40" s="153" t="s">
        <v>112</v>
      </c>
      <c r="N40" s="153" t="s">
        <v>112</v>
      </c>
      <c r="O40" s="153" t="s">
        <v>112</v>
      </c>
      <c r="P40" s="153" t="s">
        <v>112</v>
      </c>
      <c r="Q40" s="153" t="s">
        <v>112</v>
      </c>
      <c r="R40" s="153" t="s">
        <v>112</v>
      </c>
      <c r="S40" s="153" t="s">
        <v>112</v>
      </c>
      <c r="T40" s="144"/>
    </row>
    <row r="41" spans="1:20" ht="16" customHeight="1" thickBot="1" x14ac:dyDescent="0.25">
      <c r="A41" s="17" t="s">
        <v>616</v>
      </c>
      <c r="B41" s="153" t="s">
        <v>112</v>
      </c>
      <c r="C41" s="153" t="s">
        <v>112</v>
      </c>
      <c r="D41" s="153" t="s">
        <v>112</v>
      </c>
      <c r="E41" s="153" t="s">
        <v>112</v>
      </c>
      <c r="F41" s="153" t="s">
        <v>112</v>
      </c>
      <c r="G41" s="153" t="s">
        <v>112</v>
      </c>
      <c r="H41" s="153" t="s">
        <v>112</v>
      </c>
      <c r="I41" s="153" t="s">
        <v>112</v>
      </c>
      <c r="J41" s="153" t="s">
        <v>112</v>
      </c>
      <c r="K41" s="153" t="s">
        <v>112</v>
      </c>
      <c r="L41" s="153" t="s">
        <v>112</v>
      </c>
      <c r="M41" s="153" t="s">
        <v>112</v>
      </c>
      <c r="N41" s="153" t="s">
        <v>112</v>
      </c>
      <c r="O41" s="153" t="s">
        <v>112</v>
      </c>
      <c r="P41" s="153" t="s">
        <v>112</v>
      </c>
      <c r="Q41" s="153" t="s">
        <v>112</v>
      </c>
      <c r="R41" s="153" t="s">
        <v>112</v>
      </c>
      <c r="S41" s="153" t="s">
        <v>112</v>
      </c>
      <c r="T41" s="144"/>
    </row>
    <row r="42" spans="1:20" ht="35" thickBot="1" x14ac:dyDescent="0.25">
      <c r="A42" s="17" t="s">
        <v>617</v>
      </c>
      <c r="B42" s="153" t="s">
        <v>112</v>
      </c>
      <c r="C42" s="153" t="s">
        <v>112</v>
      </c>
      <c r="D42" s="153" t="s">
        <v>112</v>
      </c>
      <c r="E42" s="153" t="s">
        <v>112</v>
      </c>
      <c r="F42" s="153" t="s">
        <v>112</v>
      </c>
      <c r="G42" s="153" t="s">
        <v>112</v>
      </c>
      <c r="H42" s="153" t="s">
        <v>112</v>
      </c>
      <c r="I42" s="153" t="s">
        <v>112</v>
      </c>
      <c r="J42" s="153" t="s">
        <v>112</v>
      </c>
      <c r="K42" s="153" t="s">
        <v>112</v>
      </c>
      <c r="L42" s="153" t="s">
        <v>112</v>
      </c>
      <c r="M42" s="153" t="s">
        <v>112</v>
      </c>
      <c r="N42" s="153" t="s">
        <v>112</v>
      </c>
      <c r="O42" s="153" t="s">
        <v>112</v>
      </c>
      <c r="P42" s="153" t="s">
        <v>112</v>
      </c>
      <c r="Q42" s="153" t="s">
        <v>112</v>
      </c>
      <c r="R42" s="153" t="s">
        <v>112</v>
      </c>
      <c r="S42" s="153" t="s">
        <v>112</v>
      </c>
      <c r="T42" s="144"/>
    </row>
    <row r="43" spans="1:20" ht="16" customHeight="1" thickBot="1" x14ac:dyDescent="0.25">
      <c r="A43" s="213"/>
      <c r="B43" s="213"/>
      <c r="C43" s="213"/>
      <c r="D43" s="213"/>
      <c r="E43" s="213"/>
      <c r="F43" s="213"/>
      <c r="G43" s="213"/>
      <c r="H43" s="213"/>
      <c r="I43" s="213"/>
      <c r="J43" s="210"/>
      <c r="K43" s="210"/>
      <c r="L43" s="210"/>
      <c r="M43" s="210"/>
      <c r="N43" s="210"/>
      <c r="O43" s="210"/>
      <c r="P43" s="210"/>
      <c r="Q43" s="210"/>
      <c r="R43" s="210"/>
      <c r="S43" s="210"/>
      <c r="T43" s="210"/>
    </row>
    <row r="44" spans="1:20" ht="16" customHeight="1" thickBot="1" x14ac:dyDescent="0.25">
      <c r="A44" s="261" t="s">
        <v>636</v>
      </c>
      <c r="B44" s="261"/>
      <c r="C44" s="261"/>
      <c r="D44" s="261"/>
      <c r="E44" s="261"/>
      <c r="F44" s="261"/>
      <c r="G44" s="261"/>
      <c r="H44" s="261"/>
      <c r="I44" s="261"/>
      <c r="J44" s="210"/>
      <c r="K44" s="210"/>
      <c r="L44" s="210"/>
      <c r="M44" s="210"/>
      <c r="N44" s="210"/>
      <c r="O44" s="210"/>
      <c r="P44" s="210"/>
      <c r="Q44" s="210"/>
      <c r="R44" s="210"/>
      <c r="S44" s="210"/>
      <c r="T44" s="210"/>
    </row>
    <row r="45" spans="1:20" ht="16" customHeight="1" thickBot="1" x14ac:dyDescent="0.25">
      <c r="A45" s="58"/>
      <c r="B45" s="153" t="s">
        <v>112</v>
      </c>
      <c r="C45" s="153" t="s">
        <v>112</v>
      </c>
      <c r="D45" s="153" t="s">
        <v>112</v>
      </c>
      <c r="E45" s="153" t="s">
        <v>112</v>
      </c>
      <c r="F45" s="153" t="s">
        <v>112</v>
      </c>
      <c r="G45" s="153" t="s">
        <v>112</v>
      </c>
      <c r="H45" s="153" t="s">
        <v>112</v>
      </c>
      <c r="I45" s="153" t="s">
        <v>112</v>
      </c>
      <c r="J45" s="153" t="s">
        <v>112</v>
      </c>
      <c r="K45" s="153" t="s">
        <v>112</v>
      </c>
      <c r="L45" s="153" t="s">
        <v>112</v>
      </c>
      <c r="M45" s="153" t="s">
        <v>112</v>
      </c>
      <c r="N45" s="153" t="s">
        <v>112</v>
      </c>
      <c r="O45" s="153" t="s">
        <v>112</v>
      </c>
      <c r="P45" s="153" t="s">
        <v>112</v>
      </c>
      <c r="Q45" s="153" t="s">
        <v>112</v>
      </c>
      <c r="R45" s="153" t="s">
        <v>112</v>
      </c>
      <c r="S45" s="153" t="s">
        <v>112</v>
      </c>
      <c r="T45" s="144"/>
    </row>
    <row r="46" spans="1:20" ht="16" customHeight="1" thickBot="1" x14ac:dyDescent="0.25">
      <c r="A46" s="58"/>
      <c r="B46" s="153" t="s">
        <v>112</v>
      </c>
      <c r="C46" s="153" t="s">
        <v>112</v>
      </c>
      <c r="D46" s="153" t="s">
        <v>112</v>
      </c>
      <c r="E46" s="153" t="s">
        <v>112</v>
      </c>
      <c r="F46" s="153" t="s">
        <v>112</v>
      </c>
      <c r="G46" s="153" t="s">
        <v>112</v>
      </c>
      <c r="H46" s="153" t="s">
        <v>112</v>
      </c>
      <c r="I46" s="153" t="s">
        <v>112</v>
      </c>
      <c r="J46" s="153" t="s">
        <v>112</v>
      </c>
      <c r="K46" s="153" t="s">
        <v>112</v>
      </c>
      <c r="L46" s="153" t="s">
        <v>112</v>
      </c>
      <c r="M46" s="153" t="s">
        <v>112</v>
      </c>
      <c r="N46" s="153" t="s">
        <v>112</v>
      </c>
      <c r="O46" s="153" t="s">
        <v>112</v>
      </c>
      <c r="P46" s="153" t="s">
        <v>112</v>
      </c>
      <c r="Q46" s="153" t="s">
        <v>112</v>
      </c>
      <c r="R46" s="153" t="s">
        <v>112</v>
      </c>
      <c r="S46" s="153" t="s">
        <v>112</v>
      </c>
      <c r="T46" s="144"/>
    </row>
    <row r="47" spans="1:20" ht="16" customHeight="1" thickBot="1" x14ac:dyDescent="0.25">
      <c r="A47" s="58"/>
      <c r="B47" s="153" t="s">
        <v>112</v>
      </c>
      <c r="C47" s="153" t="s">
        <v>112</v>
      </c>
      <c r="D47" s="153" t="s">
        <v>112</v>
      </c>
      <c r="E47" s="153" t="s">
        <v>112</v>
      </c>
      <c r="F47" s="153" t="s">
        <v>112</v>
      </c>
      <c r="G47" s="153" t="s">
        <v>112</v>
      </c>
      <c r="H47" s="153" t="s">
        <v>112</v>
      </c>
      <c r="I47" s="153" t="s">
        <v>112</v>
      </c>
      <c r="J47" s="153" t="s">
        <v>112</v>
      </c>
      <c r="K47" s="153" t="s">
        <v>112</v>
      </c>
      <c r="L47" s="153" t="s">
        <v>112</v>
      </c>
      <c r="M47" s="153" t="s">
        <v>112</v>
      </c>
      <c r="N47" s="153" t="s">
        <v>112</v>
      </c>
      <c r="O47" s="153" t="s">
        <v>112</v>
      </c>
      <c r="P47" s="153" t="s">
        <v>112</v>
      </c>
      <c r="Q47" s="153" t="s">
        <v>112</v>
      </c>
      <c r="R47" s="153" t="s">
        <v>112</v>
      </c>
      <c r="S47" s="153" t="s">
        <v>112</v>
      </c>
      <c r="T47" s="144"/>
    </row>
    <row r="48" spans="1:20" ht="35" thickBot="1" x14ac:dyDescent="0.25">
      <c r="A48" s="158" t="s">
        <v>539</v>
      </c>
      <c r="B48" s="262"/>
      <c r="C48" s="227"/>
      <c r="D48" s="227"/>
      <c r="E48" s="227"/>
      <c r="F48" s="227"/>
      <c r="G48" s="227"/>
      <c r="H48" s="227"/>
      <c r="I48" s="227"/>
      <c r="J48" s="227"/>
      <c r="K48" s="227"/>
      <c r="L48" s="227"/>
      <c r="M48" s="227"/>
      <c r="N48" s="227"/>
      <c r="O48" s="227"/>
      <c r="P48" s="227"/>
      <c r="Q48" s="227"/>
      <c r="R48" s="227"/>
      <c r="S48" s="227"/>
      <c r="T48" s="144"/>
    </row>
    <row r="49" spans="1:20" ht="16" customHeight="1" thickBot="1" x14ac:dyDescent="0.25">
      <c r="A49" s="211"/>
      <c r="B49" s="211"/>
      <c r="C49" s="211"/>
      <c r="D49" s="211"/>
      <c r="E49" s="211"/>
      <c r="F49" s="211"/>
      <c r="G49" s="211"/>
      <c r="H49" s="211"/>
      <c r="I49" s="211"/>
      <c r="J49" s="210"/>
      <c r="K49" s="210"/>
      <c r="L49" s="210"/>
      <c r="M49" s="210"/>
      <c r="N49" s="210"/>
      <c r="O49" s="210"/>
      <c r="P49" s="210"/>
      <c r="Q49" s="210"/>
      <c r="R49" s="210"/>
      <c r="S49" s="210"/>
      <c r="T49" s="210"/>
    </row>
    <row r="50" spans="1:20" ht="16" customHeight="1" thickBot="1" x14ac:dyDescent="0.25">
      <c r="A50" s="231"/>
      <c r="B50" s="231"/>
      <c r="C50" s="231"/>
      <c r="D50" s="231"/>
      <c r="E50" s="231"/>
      <c r="F50" s="231"/>
      <c r="G50" s="231"/>
      <c r="H50" s="231"/>
      <c r="I50" s="231"/>
      <c r="J50" s="231"/>
      <c r="K50" s="231"/>
      <c r="L50" s="231"/>
      <c r="M50" s="231"/>
      <c r="N50" s="231"/>
      <c r="O50" s="231"/>
      <c r="P50" s="231"/>
      <c r="Q50" s="231"/>
      <c r="R50" s="231"/>
      <c r="S50" s="231"/>
      <c r="T50" s="231"/>
    </row>
    <row r="51" spans="1:20" ht="16" customHeight="1" thickBot="1" x14ac:dyDescent="0.25">
      <c r="A51" s="148" t="s">
        <v>106</v>
      </c>
      <c r="B51" s="168">
        <f t="shared" ref="B51:S51" si="1">B23</f>
        <v>46235</v>
      </c>
      <c r="C51" s="168">
        <f t="shared" si="1"/>
        <v>46266</v>
      </c>
      <c r="D51" s="168">
        <f t="shared" si="1"/>
        <v>46296</v>
      </c>
      <c r="E51" s="168">
        <f t="shared" si="1"/>
        <v>46327</v>
      </c>
      <c r="F51" s="168">
        <f t="shared" si="1"/>
        <v>46357</v>
      </c>
      <c r="G51" s="168">
        <f t="shared" si="1"/>
        <v>46388</v>
      </c>
      <c r="H51" s="168">
        <f t="shared" si="1"/>
        <v>46419</v>
      </c>
      <c r="I51" s="168">
        <f t="shared" si="1"/>
        <v>46447</v>
      </c>
      <c r="J51" s="168">
        <f t="shared" si="1"/>
        <v>46478</v>
      </c>
      <c r="K51" s="168">
        <f t="shared" si="1"/>
        <v>46508</v>
      </c>
      <c r="L51" s="168">
        <f t="shared" si="1"/>
        <v>46539</v>
      </c>
      <c r="M51" s="168">
        <f t="shared" si="1"/>
        <v>46569</v>
      </c>
      <c r="N51" s="168">
        <f t="shared" si="1"/>
        <v>46600</v>
      </c>
      <c r="O51" s="168">
        <f t="shared" si="1"/>
        <v>46631</v>
      </c>
      <c r="P51" s="168">
        <f t="shared" si="1"/>
        <v>46661</v>
      </c>
      <c r="Q51" s="168">
        <f t="shared" si="1"/>
        <v>46692</v>
      </c>
      <c r="R51" s="168">
        <f t="shared" si="1"/>
        <v>46722</v>
      </c>
      <c r="S51" s="168">
        <f t="shared" si="1"/>
        <v>46753</v>
      </c>
      <c r="T51" s="162" t="s">
        <v>168</v>
      </c>
    </row>
    <row r="52" spans="1:20" ht="16" customHeight="1" thickBot="1" x14ac:dyDescent="0.25">
      <c r="A52" s="17" t="s">
        <v>113</v>
      </c>
      <c r="B52" s="17">
        <f t="shared" ref="B52:S52" si="2">COUNTIF(B$27:B$48,NYS)</f>
        <v>19</v>
      </c>
      <c r="C52" s="17">
        <f t="shared" si="2"/>
        <v>19</v>
      </c>
      <c r="D52" s="17">
        <f t="shared" si="2"/>
        <v>19</v>
      </c>
      <c r="E52" s="17">
        <f t="shared" si="2"/>
        <v>19</v>
      </c>
      <c r="F52" s="17">
        <f t="shared" si="2"/>
        <v>19</v>
      </c>
      <c r="G52" s="17">
        <f t="shared" si="2"/>
        <v>19</v>
      </c>
      <c r="H52" s="17">
        <f t="shared" si="2"/>
        <v>19</v>
      </c>
      <c r="I52" s="17">
        <f t="shared" si="2"/>
        <v>19</v>
      </c>
      <c r="J52" s="17">
        <f t="shared" si="2"/>
        <v>19</v>
      </c>
      <c r="K52" s="17">
        <f t="shared" si="2"/>
        <v>19</v>
      </c>
      <c r="L52" s="17">
        <f t="shared" si="2"/>
        <v>19</v>
      </c>
      <c r="M52" s="17">
        <f t="shared" si="2"/>
        <v>19</v>
      </c>
      <c r="N52" s="17">
        <f t="shared" si="2"/>
        <v>19</v>
      </c>
      <c r="O52" s="17">
        <f t="shared" si="2"/>
        <v>19</v>
      </c>
      <c r="P52" s="17">
        <f t="shared" si="2"/>
        <v>19</v>
      </c>
      <c r="Q52" s="17">
        <f t="shared" si="2"/>
        <v>19</v>
      </c>
      <c r="R52" s="17">
        <f t="shared" si="2"/>
        <v>19</v>
      </c>
      <c r="S52" s="17">
        <f t="shared" si="2"/>
        <v>19</v>
      </c>
      <c r="T52" s="144"/>
    </row>
    <row r="53" spans="1:20" ht="16" customHeight="1" thickBot="1" x14ac:dyDescent="0.25">
      <c r="A53" s="17" t="s">
        <v>103</v>
      </c>
      <c r="B53" s="17">
        <f t="shared" ref="B53:S53" si="3">COUNTIF(B$27:B$48,IP)</f>
        <v>0</v>
      </c>
      <c r="C53" s="17">
        <f t="shared" si="3"/>
        <v>0</v>
      </c>
      <c r="D53" s="17">
        <f t="shared" si="3"/>
        <v>0</v>
      </c>
      <c r="E53" s="17">
        <f t="shared" si="3"/>
        <v>0</v>
      </c>
      <c r="F53" s="17">
        <f t="shared" si="3"/>
        <v>0</v>
      </c>
      <c r="G53" s="17">
        <f t="shared" si="3"/>
        <v>0</v>
      </c>
      <c r="H53" s="17">
        <f t="shared" si="3"/>
        <v>0</v>
      </c>
      <c r="I53" s="17">
        <f t="shared" si="3"/>
        <v>0</v>
      </c>
      <c r="J53" s="17">
        <f t="shared" si="3"/>
        <v>0</v>
      </c>
      <c r="K53" s="17">
        <f t="shared" si="3"/>
        <v>0</v>
      </c>
      <c r="L53" s="17">
        <f t="shared" si="3"/>
        <v>0</v>
      </c>
      <c r="M53" s="17">
        <f t="shared" si="3"/>
        <v>0</v>
      </c>
      <c r="N53" s="17">
        <f t="shared" si="3"/>
        <v>0</v>
      </c>
      <c r="O53" s="17">
        <f t="shared" si="3"/>
        <v>0</v>
      </c>
      <c r="P53" s="17">
        <f t="shared" si="3"/>
        <v>0</v>
      </c>
      <c r="Q53" s="17">
        <f t="shared" si="3"/>
        <v>0</v>
      </c>
      <c r="R53" s="17">
        <f t="shared" si="3"/>
        <v>0</v>
      </c>
      <c r="S53" s="17">
        <f t="shared" si="3"/>
        <v>0</v>
      </c>
      <c r="T53" s="144"/>
    </row>
    <row r="54" spans="1:20" ht="16" customHeight="1" thickBot="1" x14ac:dyDescent="0.25">
      <c r="A54" s="17" t="s">
        <v>104</v>
      </c>
      <c r="B54" s="17">
        <f t="shared" ref="B54:S54" si="4">COUNTIF(B$27:B$48,CO)</f>
        <v>0</v>
      </c>
      <c r="C54" s="17">
        <f t="shared" si="4"/>
        <v>0</v>
      </c>
      <c r="D54" s="17">
        <f t="shared" si="4"/>
        <v>0</v>
      </c>
      <c r="E54" s="17">
        <f t="shared" si="4"/>
        <v>0</v>
      </c>
      <c r="F54" s="17">
        <f t="shared" si="4"/>
        <v>0</v>
      </c>
      <c r="G54" s="17">
        <f t="shared" si="4"/>
        <v>0</v>
      </c>
      <c r="H54" s="17">
        <f t="shared" si="4"/>
        <v>0</v>
      </c>
      <c r="I54" s="17">
        <f t="shared" si="4"/>
        <v>0</v>
      </c>
      <c r="J54" s="17">
        <f t="shared" si="4"/>
        <v>0</v>
      </c>
      <c r="K54" s="17">
        <f t="shared" si="4"/>
        <v>0</v>
      </c>
      <c r="L54" s="17">
        <f t="shared" si="4"/>
        <v>0</v>
      </c>
      <c r="M54" s="17">
        <f t="shared" si="4"/>
        <v>0</v>
      </c>
      <c r="N54" s="17">
        <f t="shared" si="4"/>
        <v>0</v>
      </c>
      <c r="O54" s="17">
        <f t="shared" si="4"/>
        <v>0</v>
      </c>
      <c r="P54" s="17">
        <f t="shared" si="4"/>
        <v>0</v>
      </c>
      <c r="Q54" s="17">
        <f t="shared" si="4"/>
        <v>0</v>
      </c>
      <c r="R54" s="17">
        <f t="shared" si="4"/>
        <v>0</v>
      </c>
      <c r="S54" s="17">
        <f t="shared" si="4"/>
        <v>0</v>
      </c>
      <c r="T54" s="144"/>
    </row>
    <row r="55" spans="1:20" ht="16" customHeight="1" thickBot="1" x14ac:dyDescent="0.25">
      <c r="A55" s="17" t="s">
        <v>145</v>
      </c>
      <c r="B55" s="17">
        <f t="shared" ref="B55:S55" si="5">COUNTIF(B$27:B$48,INT)</f>
        <v>0</v>
      </c>
      <c r="C55" s="17">
        <f t="shared" si="5"/>
        <v>0</v>
      </c>
      <c r="D55" s="17">
        <f t="shared" si="5"/>
        <v>0</v>
      </c>
      <c r="E55" s="17">
        <f t="shared" si="5"/>
        <v>0</v>
      </c>
      <c r="F55" s="17">
        <f t="shared" si="5"/>
        <v>0</v>
      </c>
      <c r="G55" s="17">
        <f t="shared" si="5"/>
        <v>0</v>
      </c>
      <c r="H55" s="17">
        <f>COUNTIF(H$27:H$48,INT)</f>
        <v>0</v>
      </c>
      <c r="I55" s="17">
        <f t="shared" si="5"/>
        <v>0</v>
      </c>
      <c r="J55" s="17">
        <f t="shared" si="5"/>
        <v>0</v>
      </c>
      <c r="K55" s="17">
        <f t="shared" si="5"/>
        <v>0</v>
      </c>
      <c r="L55" s="17">
        <f t="shared" si="5"/>
        <v>0</v>
      </c>
      <c r="M55" s="17">
        <f t="shared" si="5"/>
        <v>0</v>
      </c>
      <c r="N55" s="17">
        <f t="shared" si="5"/>
        <v>0</v>
      </c>
      <c r="O55" s="17">
        <f t="shared" si="5"/>
        <v>0</v>
      </c>
      <c r="P55" s="17">
        <f t="shared" si="5"/>
        <v>0</v>
      </c>
      <c r="Q55" s="17">
        <f t="shared" si="5"/>
        <v>0</v>
      </c>
      <c r="R55" s="17">
        <f t="shared" si="5"/>
        <v>0</v>
      </c>
      <c r="S55" s="17">
        <f t="shared" si="5"/>
        <v>0</v>
      </c>
      <c r="T55" s="144"/>
    </row>
    <row r="56" spans="1:20" ht="16" customHeight="1" thickBot="1" x14ac:dyDescent="0.25">
      <c r="A56" s="17" t="s">
        <v>8</v>
      </c>
      <c r="B56" s="17">
        <f t="shared" ref="B56:S56" si="6">COUNTIF(B$27:B$48,NA)</f>
        <v>0</v>
      </c>
      <c r="C56" s="17">
        <f t="shared" si="6"/>
        <v>0</v>
      </c>
      <c r="D56" s="17">
        <f t="shared" si="6"/>
        <v>0</v>
      </c>
      <c r="E56" s="17">
        <f t="shared" si="6"/>
        <v>0</v>
      </c>
      <c r="F56" s="17">
        <f t="shared" si="6"/>
        <v>0</v>
      </c>
      <c r="G56" s="17">
        <f t="shared" si="6"/>
        <v>0</v>
      </c>
      <c r="H56" s="17">
        <f t="shared" si="6"/>
        <v>0</v>
      </c>
      <c r="I56" s="17">
        <f t="shared" si="6"/>
        <v>0</v>
      </c>
      <c r="J56" s="17">
        <f t="shared" si="6"/>
        <v>0</v>
      </c>
      <c r="K56" s="17">
        <f t="shared" si="6"/>
        <v>0</v>
      </c>
      <c r="L56" s="17">
        <f t="shared" si="6"/>
        <v>0</v>
      </c>
      <c r="M56" s="17">
        <f t="shared" si="6"/>
        <v>0</v>
      </c>
      <c r="N56" s="17">
        <f t="shared" si="6"/>
        <v>0</v>
      </c>
      <c r="O56" s="17">
        <f t="shared" si="6"/>
        <v>0</v>
      </c>
      <c r="P56" s="17">
        <f t="shared" si="6"/>
        <v>0</v>
      </c>
      <c r="Q56" s="17">
        <f t="shared" si="6"/>
        <v>0</v>
      </c>
      <c r="R56" s="17">
        <f t="shared" si="6"/>
        <v>0</v>
      </c>
      <c r="S56" s="17">
        <f t="shared" si="6"/>
        <v>0</v>
      </c>
      <c r="T56" s="144"/>
    </row>
    <row r="57" spans="1:20" ht="16" customHeight="1" thickBot="1" x14ac:dyDescent="0.25">
      <c r="A57" s="156" t="s">
        <v>105</v>
      </c>
      <c r="B57" s="156">
        <f>SUM(B52:B56)</f>
        <v>19</v>
      </c>
      <c r="C57" s="156">
        <f t="shared" ref="C57:Q57" si="7">SUM(C52:C56)</f>
        <v>19</v>
      </c>
      <c r="D57" s="156">
        <f t="shared" si="7"/>
        <v>19</v>
      </c>
      <c r="E57" s="156">
        <f t="shared" si="7"/>
        <v>19</v>
      </c>
      <c r="F57" s="156">
        <f t="shared" si="7"/>
        <v>19</v>
      </c>
      <c r="G57" s="156">
        <f t="shared" si="7"/>
        <v>19</v>
      </c>
      <c r="H57" s="156">
        <f t="shared" si="7"/>
        <v>19</v>
      </c>
      <c r="I57" s="156">
        <f t="shared" si="7"/>
        <v>19</v>
      </c>
      <c r="J57" s="156">
        <f t="shared" ref="J57:K57" si="8">SUM(J52:J56)</f>
        <v>19</v>
      </c>
      <c r="K57" s="156">
        <f t="shared" si="8"/>
        <v>19</v>
      </c>
      <c r="L57" s="156">
        <f t="shared" si="7"/>
        <v>19</v>
      </c>
      <c r="M57" s="156">
        <f t="shared" si="7"/>
        <v>19</v>
      </c>
      <c r="N57" s="156">
        <f t="shared" ref="N57:O57" si="9">SUM(N52:N56)</f>
        <v>19</v>
      </c>
      <c r="O57" s="156">
        <f t="shared" si="9"/>
        <v>19</v>
      </c>
      <c r="P57" s="156">
        <f t="shared" si="7"/>
        <v>19</v>
      </c>
      <c r="Q57" s="156">
        <f t="shared" si="7"/>
        <v>19</v>
      </c>
      <c r="R57" s="156">
        <f t="shared" ref="R57:S57" si="10">SUM(R52:R56)</f>
        <v>19</v>
      </c>
      <c r="S57" s="156">
        <f t="shared" si="10"/>
        <v>19</v>
      </c>
      <c r="T57" s="144"/>
    </row>
    <row r="58" spans="1:20" ht="16" customHeight="1" thickBot="1" x14ac:dyDescent="0.25">
      <c r="A58" s="156" t="s">
        <v>114</v>
      </c>
      <c r="B58" s="157">
        <f>(B54+B53*0.5)/B57</f>
        <v>0</v>
      </c>
      <c r="C58" s="157">
        <f t="shared" ref="C58:S58" si="11">(C54+C53*0.5)/C57</f>
        <v>0</v>
      </c>
      <c r="D58" s="157">
        <f t="shared" si="11"/>
        <v>0</v>
      </c>
      <c r="E58" s="167">
        <f t="shared" si="11"/>
        <v>0</v>
      </c>
      <c r="F58" s="167">
        <f t="shared" si="11"/>
        <v>0</v>
      </c>
      <c r="G58" s="167">
        <f t="shared" si="11"/>
        <v>0</v>
      </c>
      <c r="H58" s="167">
        <f t="shared" si="11"/>
        <v>0</v>
      </c>
      <c r="I58" s="167">
        <f t="shared" si="11"/>
        <v>0</v>
      </c>
      <c r="J58" s="167">
        <f t="shared" si="11"/>
        <v>0</v>
      </c>
      <c r="K58" s="167">
        <f t="shared" si="11"/>
        <v>0</v>
      </c>
      <c r="L58" s="167">
        <f t="shared" si="11"/>
        <v>0</v>
      </c>
      <c r="M58" s="167">
        <f t="shared" si="11"/>
        <v>0</v>
      </c>
      <c r="N58" s="167">
        <f t="shared" si="11"/>
        <v>0</v>
      </c>
      <c r="O58" s="167">
        <f t="shared" si="11"/>
        <v>0</v>
      </c>
      <c r="P58" s="167">
        <f>(P54+P53*0.5)/P57</f>
        <v>0</v>
      </c>
      <c r="Q58" s="167">
        <f t="shared" si="11"/>
        <v>0</v>
      </c>
      <c r="R58" s="167">
        <f t="shared" si="11"/>
        <v>0</v>
      </c>
      <c r="S58" s="167">
        <f t="shared" si="11"/>
        <v>0</v>
      </c>
      <c r="T58" s="144"/>
    </row>
    <row r="59" spans="1:20" ht="16" customHeight="1" x14ac:dyDescent="0.2">
      <c r="A59" s="166" t="s">
        <v>115</v>
      </c>
      <c r="B59" s="231"/>
      <c r="C59" s="231"/>
      <c r="D59" s="231"/>
      <c r="E59" s="231"/>
      <c r="F59" s="231"/>
      <c r="G59" s="231"/>
      <c r="H59" s="231"/>
      <c r="I59" s="231"/>
      <c r="J59" s="231"/>
      <c r="K59" s="231"/>
      <c r="L59" s="231"/>
      <c r="M59" s="231"/>
      <c r="N59" s="231"/>
      <c r="O59" s="231"/>
      <c r="P59" s="231"/>
      <c r="Q59" s="231"/>
      <c r="R59" s="231"/>
      <c r="S59" s="231"/>
    </row>
    <row r="60" spans="1:20" ht="16" customHeight="1" thickBot="1" x14ac:dyDescent="0.25">
      <c r="A60" s="231"/>
      <c r="B60" s="231"/>
      <c r="C60" s="231"/>
      <c r="D60" s="231"/>
      <c r="E60" s="231"/>
      <c r="F60" s="231"/>
      <c r="G60" s="231"/>
      <c r="H60" s="231"/>
      <c r="I60" s="231"/>
      <c r="J60" s="231"/>
      <c r="K60" s="231"/>
      <c r="L60" s="231"/>
      <c r="M60" s="231"/>
      <c r="N60" s="231"/>
      <c r="O60" s="231"/>
      <c r="P60" s="231"/>
      <c r="Q60" s="231"/>
      <c r="R60" s="231"/>
      <c r="S60" s="231"/>
      <c r="T60" s="231"/>
    </row>
    <row r="61" spans="1:20" ht="16" customHeight="1" thickBot="1" x14ac:dyDescent="0.25">
      <c r="A61" s="260" t="s">
        <v>167</v>
      </c>
      <c r="B61" s="260"/>
      <c r="C61" s="260"/>
      <c r="D61" s="260"/>
      <c r="E61" s="260"/>
      <c r="F61" s="260"/>
      <c r="G61" s="260"/>
      <c r="H61" s="260"/>
      <c r="I61" s="260"/>
      <c r="J61" s="210"/>
      <c r="K61" s="210"/>
      <c r="L61" s="210"/>
      <c r="M61" s="210"/>
      <c r="N61" s="210"/>
      <c r="O61" s="210"/>
      <c r="P61" s="210"/>
      <c r="Q61" s="210"/>
      <c r="R61" s="210"/>
      <c r="S61" s="210"/>
      <c r="T61" s="210"/>
    </row>
    <row r="62" spans="1:20" ht="16" customHeight="1" thickBot="1" x14ac:dyDescent="0.25">
      <c r="A62" s="234" t="s">
        <v>542</v>
      </c>
      <c r="B62" s="235"/>
      <c r="C62" s="235"/>
      <c r="D62" s="235"/>
      <c r="E62" s="235"/>
      <c r="F62" s="235"/>
      <c r="G62" s="235"/>
      <c r="H62" s="235"/>
      <c r="I62" s="235"/>
      <c r="J62" s="235"/>
      <c r="K62" s="235"/>
      <c r="L62" s="235"/>
      <c r="M62" s="235"/>
      <c r="N62" s="235"/>
      <c r="O62" s="235"/>
      <c r="P62" s="235"/>
      <c r="Q62" s="235"/>
      <c r="R62" s="235"/>
      <c r="S62" s="236"/>
      <c r="T62" s="144"/>
    </row>
    <row r="63" spans="1:20" ht="16" customHeight="1" thickBot="1" x14ac:dyDescent="0.25">
      <c r="A63" s="234" t="s">
        <v>543</v>
      </c>
      <c r="B63" s="235"/>
      <c r="C63" s="235"/>
      <c r="D63" s="235"/>
      <c r="E63" s="235"/>
      <c r="F63" s="235"/>
      <c r="G63" s="235"/>
      <c r="H63" s="235"/>
      <c r="I63" s="235"/>
      <c r="J63" s="235"/>
      <c r="K63" s="235"/>
      <c r="L63" s="235"/>
      <c r="M63" s="235"/>
      <c r="N63" s="235"/>
      <c r="O63" s="235"/>
      <c r="P63" s="235"/>
      <c r="Q63" s="235"/>
      <c r="R63" s="235"/>
      <c r="S63" s="236"/>
      <c r="T63" s="144"/>
    </row>
    <row r="64" spans="1:20" ht="16" customHeight="1" thickBot="1" x14ac:dyDescent="0.25">
      <c r="A64" s="234" t="s">
        <v>544</v>
      </c>
      <c r="B64" s="235"/>
      <c r="C64" s="235"/>
      <c r="D64" s="235"/>
      <c r="E64" s="235"/>
      <c r="F64" s="235"/>
      <c r="G64" s="235"/>
      <c r="H64" s="235"/>
      <c r="I64" s="235"/>
      <c r="J64" s="235"/>
      <c r="K64" s="235"/>
      <c r="L64" s="235"/>
      <c r="M64" s="235"/>
      <c r="N64" s="235"/>
      <c r="O64" s="235"/>
      <c r="P64" s="235"/>
      <c r="Q64" s="235"/>
      <c r="R64" s="235"/>
      <c r="S64" s="236"/>
      <c r="T64" s="144"/>
    </row>
    <row r="65" spans="1:20" ht="16" customHeight="1" thickBot="1" x14ac:dyDescent="0.25">
      <c r="A65" s="234" t="s">
        <v>545</v>
      </c>
      <c r="B65" s="235"/>
      <c r="C65" s="235"/>
      <c r="D65" s="235"/>
      <c r="E65" s="235"/>
      <c r="F65" s="235"/>
      <c r="G65" s="235"/>
      <c r="H65" s="235"/>
      <c r="I65" s="235"/>
      <c r="J65" s="235"/>
      <c r="K65" s="235"/>
      <c r="L65" s="235"/>
      <c r="M65" s="235"/>
      <c r="N65" s="235"/>
      <c r="O65" s="235"/>
      <c r="P65" s="235"/>
      <c r="Q65" s="235"/>
      <c r="R65" s="235"/>
      <c r="S65" s="236"/>
      <c r="T65" s="144"/>
    </row>
    <row r="66" spans="1:20" ht="35" thickBot="1" x14ac:dyDescent="0.25">
      <c r="A66" s="158" t="s">
        <v>539</v>
      </c>
      <c r="B66" s="232"/>
      <c r="C66" s="227"/>
      <c r="D66" s="227"/>
      <c r="E66" s="227"/>
      <c r="F66" s="227"/>
      <c r="G66" s="227"/>
      <c r="H66" s="227"/>
      <c r="I66" s="227"/>
      <c r="J66" s="227"/>
      <c r="K66" s="227"/>
      <c r="L66" s="227"/>
      <c r="M66" s="227"/>
      <c r="N66" s="227"/>
      <c r="O66" s="227"/>
      <c r="P66" s="227"/>
      <c r="Q66" s="227"/>
      <c r="R66" s="227"/>
      <c r="S66" s="227"/>
      <c r="T66" s="144"/>
    </row>
    <row r="67" spans="1:20" ht="16" customHeight="1" thickBot="1" x14ac:dyDescent="0.25">
      <c r="A67" s="211"/>
      <c r="B67" s="210"/>
      <c r="C67" s="210"/>
      <c r="D67" s="210"/>
      <c r="E67" s="210"/>
      <c r="F67" s="210"/>
      <c r="G67" s="210"/>
      <c r="H67" s="210"/>
      <c r="I67" s="210"/>
      <c r="J67" s="210"/>
      <c r="K67" s="210"/>
      <c r="L67" s="210"/>
      <c r="M67" s="210"/>
      <c r="N67" s="210"/>
      <c r="O67" s="210"/>
      <c r="P67" s="210"/>
      <c r="Q67" s="210"/>
      <c r="R67" s="210"/>
      <c r="S67" s="210"/>
      <c r="T67" s="210"/>
    </row>
  </sheetData>
  <sheetProtection algorithmName="SHA-512" hashValue="KZ/dQ3r2ijetBM1YfzihfgLjMpxni/GVjlCL87f5nxJ1anPj0H8+N1yfLI2GF28gkDbpuR9HChznAxs8vXjxLw==" saltValue="CC9N7AYdZ+xZYVO3XZmjcA==" spinCount="100000" sheet="1" objects="1" scenarios="1" insertRows="0"/>
  <mergeCells count="21">
    <mergeCell ref="A62:S62"/>
    <mergeCell ref="A63:S63"/>
    <mergeCell ref="A64:S64"/>
    <mergeCell ref="A65:S65"/>
    <mergeCell ref="A61:T61"/>
    <mergeCell ref="A67:T67"/>
    <mergeCell ref="A60:T60"/>
    <mergeCell ref="B59:S59"/>
    <mergeCell ref="A13:I13"/>
    <mergeCell ref="A14:I14"/>
    <mergeCell ref="A19:I19"/>
    <mergeCell ref="A20:I20"/>
    <mergeCell ref="A21:I21"/>
    <mergeCell ref="A25:T25"/>
    <mergeCell ref="A26:T26"/>
    <mergeCell ref="A44:T44"/>
    <mergeCell ref="A43:T43"/>
    <mergeCell ref="A49:T49"/>
    <mergeCell ref="B48:S48"/>
    <mergeCell ref="A50:T50"/>
    <mergeCell ref="B66:S66"/>
  </mergeCells>
  <conditionalFormatting sqref="C58:S58">
    <cfRule type="expression" dxfId="73" priority="4" stopIfTrue="1">
      <formula>AND(B58=MAX($B$58:B58),C58&lt;MAX($B$58:B58))</formula>
    </cfRule>
    <cfRule type="expression" dxfId="72" priority="5" stopIfTrue="1">
      <formula>AND(B58=MAX($B$58:B58),C58=MAX($B$58:B58))</formula>
    </cfRule>
    <cfRule type="expression" dxfId="71" priority="6" stopIfTrue="1">
      <formula>AND(B58=MAX($B$58:B58),C58&gt;MAX($B$58:B58))</formula>
    </cfRule>
    <cfRule type="expression" dxfId="70" priority="7" stopIfTrue="1">
      <formula>AND(C58&lt;MAX($B$58:B58),C58&lt;=B58)</formula>
    </cfRule>
    <cfRule type="expression" dxfId="69" priority="8" stopIfTrue="1">
      <formula>AND(C58&lt;MAX($B$58:B58),C58&gt;B58)</formula>
    </cfRule>
    <cfRule type="expression" dxfId="68" priority="9">
      <formula>AND(C58=MAX($B$58:B58),C58=B58)</formula>
    </cfRule>
    <cfRule type="expression" dxfId="67" priority="10">
      <formula>C58=MAX($B$58:B58)</formula>
    </cfRule>
    <cfRule type="expression" dxfId="66" priority="11">
      <formula>C58&gt;MAX($B$58:B58)</formula>
    </cfRule>
  </conditionalFormatting>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1" id="{999E95C8-8A0D-4595-BC87-7F21B6D73DD9}">
            <xm:f>AND('Start Here'!$C$11=Data!$B$12,'Start Here'!$C$12=Data!$B$25)</xm:f>
            <x14:dxf>
              <fill>
                <patternFill>
                  <bgColor theme="1" tint="0.24994659260841701"/>
                </patternFill>
              </fill>
            </x14:dxf>
          </x14:cfRule>
          <xm:sqref>A3:T24 A25:I26 A27:T42 A43:I44 A45:T47 A48:B48 T48 A49:I49 A50 A51:T58 A59:B59 T59 A60 A61:I61 A62:A65 T62:T66 A66:B66 A67</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261FEECB-9649-4892-8CF2-94D5111704C2}">
          <x14:formula1>
            <xm:f>Data!$B$4:$B$8</xm:f>
          </x14:formula1>
          <xm:sqref>B27:S42 B45:B48 C45:S47</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F6C920-DAA8-4150-AA37-EA32B8D4AF09}">
  <sheetPr>
    <tabColor rgb="FFD24DA5"/>
  </sheetPr>
  <dimension ref="A1:T116"/>
  <sheetViews>
    <sheetView workbookViewId="0"/>
  </sheetViews>
  <sheetFormatPr baseColWidth="10" defaultColWidth="8.83203125" defaultRowHeight="16" x14ac:dyDescent="0.2"/>
  <cols>
    <col min="1" max="1" width="48.83203125" customWidth="1"/>
    <col min="20" max="20" width="28.83203125" customWidth="1"/>
  </cols>
  <sheetData>
    <row r="1" spans="1:19" ht="20" x14ac:dyDescent="0.2">
      <c r="A1" s="102" t="s">
        <v>18</v>
      </c>
      <c r="I1" s="19" t="str">
        <f>rci_name</f>
        <v xml:space="preserve">Enter your RCS name here </v>
      </c>
      <c r="J1" s="19"/>
      <c r="K1" s="19"/>
      <c r="L1" s="19"/>
      <c r="M1" s="19"/>
      <c r="N1" s="19"/>
      <c r="O1" s="19"/>
      <c r="P1" s="19"/>
      <c r="Q1" s="19"/>
      <c r="R1" s="19"/>
      <c r="S1" s="19"/>
    </row>
    <row r="2" spans="1:19" ht="16" customHeight="1" x14ac:dyDescent="0.2">
      <c r="A2" s="44" t="str">
        <f>VLOOKUP('Start Here'!C11,Table3[],2,FALSE)</f>
        <v>Pathway A: Full Transition to Non-Residential Services</v>
      </c>
    </row>
    <row r="3" spans="1:19" ht="16" customHeight="1" x14ac:dyDescent="0.2">
      <c r="A3" s="44"/>
    </row>
    <row r="4" spans="1:19" ht="16" customHeight="1" x14ac:dyDescent="0.2">
      <c r="A4" s="188" t="s">
        <v>649</v>
      </c>
    </row>
    <row r="5" spans="1:19" ht="16" customHeight="1" x14ac:dyDescent="0.2">
      <c r="A5" s="104"/>
    </row>
    <row r="6" spans="1:19" ht="16" customHeight="1" x14ac:dyDescent="0.2">
      <c r="A6" s="46" t="s">
        <v>138</v>
      </c>
    </row>
    <row r="7" spans="1:19" ht="16" customHeight="1" x14ac:dyDescent="0.2"/>
    <row r="8" spans="1:19" x14ac:dyDescent="0.2">
      <c r="A8" s="48" t="s">
        <v>26</v>
      </c>
    </row>
    <row r="9" spans="1:19" x14ac:dyDescent="0.2">
      <c r="A9" s="48" t="s">
        <v>31</v>
      </c>
    </row>
    <row r="10" spans="1:19" x14ac:dyDescent="0.2">
      <c r="A10" s="47" t="s">
        <v>32</v>
      </c>
    </row>
    <row r="11" spans="1:19" x14ac:dyDescent="0.2">
      <c r="A11" s="48" t="s">
        <v>33</v>
      </c>
    </row>
    <row r="12" spans="1:19" x14ac:dyDescent="0.2">
      <c r="A12" s="48" t="s">
        <v>34</v>
      </c>
    </row>
    <row r="13" spans="1:19" x14ac:dyDescent="0.2">
      <c r="A13" s="48"/>
    </row>
    <row r="14" spans="1:19" ht="70" customHeight="1" x14ac:dyDescent="0.2">
      <c r="A14" s="268" t="s">
        <v>666</v>
      </c>
      <c r="B14" s="268"/>
      <c r="C14" s="268"/>
      <c r="D14" s="268"/>
      <c r="E14" s="268"/>
      <c r="F14" s="268"/>
      <c r="G14" s="268"/>
      <c r="H14" s="268"/>
      <c r="I14" s="268"/>
    </row>
    <row r="15" spans="1:19" ht="87" customHeight="1" x14ac:dyDescent="0.2">
      <c r="A15" s="268" t="s">
        <v>659</v>
      </c>
      <c r="B15" s="215"/>
      <c r="C15" s="215"/>
      <c r="D15" s="215"/>
      <c r="E15" s="215"/>
      <c r="F15" s="215"/>
      <c r="G15" s="215"/>
      <c r="H15" s="215"/>
      <c r="I15" s="215"/>
    </row>
    <row r="16" spans="1:19" x14ac:dyDescent="0.2">
      <c r="A16" s="48"/>
    </row>
    <row r="17" spans="1:20" x14ac:dyDescent="0.2">
      <c r="A17" s="7" t="s">
        <v>19</v>
      </c>
    </row>
    <row r="18" spans="1:20" ht="88" customHeight="1" x14ac:dyDescent="0.2">
      <c r="A18" s="207" t="s">
        <v>673</v>
      </c>
      <c r="B18" s="207"/>
      <c r="C18" s="207"/>
      <c r="D18" s="207"/>
      <c r="E18" s="207"/>
      <c r="F18" s="207"/>
      <c r="G18" s="207"/>
      <c r="H18" s="207"/>
      <c r="I18" s="207"/>
    </row>
    <row r="19" spans="1:20" ht="35" customHeight="1" x14ac:dyDescent="0.2">
      <c r="A19" s="208" t="s">
        <v>264</v>
      </c>
      <c r="B19" s="208"/>
      <c r="C19" s="208"/>
      <c r="D19" s="208"/>
      <c r="E19" s="208"/>
      <c r="F19" s="208"/>
      <c r="G19" s="208"/>
      <c r="H19" s="208"/>
      <c r="I19" s="208"/>
    </row>
    <row r="20" spans="1:20" ht="35" customHeight="1" x14ac:dyDescent="0.2">
      <c r="A20" s="208" t="s">
        <v>139</v>
      </c>
      <c r="B20" s="208"/>
      <c r="C20" s="208"/>
      <c r="D20" s="208"/>
      <c r="E20" s="208"/>
      <c r="F20" s="208"/>
      <c r="G20" s="208"/>
      <c r="H20" s="208"/>
      <c r="I20" s="208"/>
    </row>
    <row r="21" spans="1:20" ht="35" customHeight="1" x14ac:dyDescent="0.2">
      <c r="A21" s="208" t="s">
        <v>140</v>
      </c>
      <c r="B21" s="208"/>
      <c r="C21" s="208"/>
      <c r="D21" s="208"/>
      <c r="E21" s="208"/>
      <c r="F21" s="208"/>
      <c r="G21" s="208"/>
      <c r="H21" s="208"/>
      <c r="I21" s="208"/>
    </row>
    <row r="22" spans="1:20" ht="35" customHeight="1" x14ac:dyDescent="0.2">
      <c r="A22" s="208" t="s">
        <v>120</v>
      </c>
      <c r="B22" s="208"/>
      <c r="C22" s="208"/>
      <c r="D22" s="208"/>
      <c r="E22" s="208"/>
      <c r="F22" s="208"/>
      <c r="G22" s="208"/>
      <c r="H22" s="208"/>
      <c r="I22" s="208"/>
    </row>
    <row r="23" spans="1:20" ht="35" customHeight="1" x14ac:dyDescent="0.2">
      <c r="A23" s="208" t="s">
        <v>650</v>
      </c>
      <c r="B23" s="208"/>
      <c r="C23" s="208"/>
      <c r="D23" s="208"/>
      <c r="E23" s="208"/>
      <c r="F23" s="208"/>
      <c r="G23" s="208"/>
      <c r="H23" s="208"/>
      <c r="I23" s="208"/>
    </row>
    <row r="24" spans="1:20" ht="35" customHeight="1" x14ac:dyDescent="0.2">
      <c r="A24" s="208" t="s">
        <v>266</v>
      </c>
      <c r="B24" s="208"/>
      <c r="C24" s="208"/>
      <c r="D24" s="208"/>
      <c r="E24" s="208"/>
      <c r="F24" s="208"/>
      <c r="G24" s="208"/>
      <c r="H24" s="208"/>
      <c r="I24" s="208"/>
    </row>
    <row r="25" spans="1:20" ht="16" customHeight="1" thickBot="1" x14ac:dyDescent="0.25">
      <c r="A25" s="8"/>
      <c r="B25" s="8"/>
      <c r="C25" s="8"/>
      <c r="D25" s="8"/>
      <c r="E25" s="8"/>
      <c r="F25" s="8"/>
      <c r="G25" s="8"/>
    </row>
    <row r="26" spans="1:20" ht="16" customHeight="1" thickBot="1" x14ac:dyDescent="0.25">
      <c r="A26" s="2"/>
      <c r="B26" s="149">
        <f t="shared" ref="B26:S26" si="0">EDATE(START_DATE,B27)</f>
        <v>46235</v>
      </c>
      <c r="C26" s="149">
        <f t="shared" si="0"/>
        <v>46266</v>
      </c>
      <c r="D26" s="149">
        <f t="shared" si="0"/>
        <v>46296</v>
      </c>
      <c r="E26" s="149">
        <f t="shared" si="0"/>
        <v>46327</v>
      </c>
      <c r="F26" s="149">
        <f t="shared" si="0"/>
        <v>46357</v>
      </c>
      <c r="G26" s="149">
        <f t="shared" si="0"/>
        <v>46388</v>
      </c>
      <c r="H26" s="149">
        <f t="shared" si="0"/>
        <v>46419</v>
      </c>
      <c r="I26" s="149">
        <f t="shared" si="0"/>
        <v>46447</v>
      </c>
      <c r="J26" s="149">
        <f t="shared" si="0"/>
        <v>46478</v>
      </c>
      <c r="K26" s="149">
        <f t="shared" si="0"/>
        <v>46508</v>
      </c>
      <c r="L26" s="149">
        <f t="shared" si="0"/>
        <v>46539</v>
      </c>
      <c r="M26" s="149">
        <f t="shared" si="0"/>
        <v>46569</v>
      </c>
      <c r="N26" s="149">
        <f t="shared" si="0"/>
        <v>46600</v>
      </c>
      <c r="O26" s="149">
        <f t="shared" si="0"/>
        <v>46631</v>
      </c>
      <c r="P26" s="149">
        <f t="shared" si="0"/>
        <v>46661</v>
      </c>
      <c r="Q26" s="149">
        <f t="shared" si="0"/>
        <v>46692</v>
      </c>
      <c r="R26" s="149">
        <f t="shared" si="0"/>
        <v>46722</v>
      </c>
      <c r="S26" s="149">
        <f t="shared" si="0"/>
        <v>46753</v>
      </c>
      <c r="T26" s="149" t="s">
        <v>168</v>
      </c>
    </row>
    <row r="27" spans="1:20" ht="16" customHeight="1" thickBot="1" x14ac:dyDescent="0.25">
      <c r="A27" s="2" t="s">
        <v>36</v>
      </c>
      <c r="B27" s="106">
        <v>1</v>
      </c>
      <c r="C27" s="106">
        <v>2</v>
      </c>
      <c r="D27" s="106">
        <v>3</v>
      </c>
      <c r="E27" s="106">
        <v>4</v>
      </c>
      <c r="F27" s="106">
        <v>5</v>
      </c>
      <c r="G27" s="106">
        <v>6</v>
      </c>
      <c r="H27" s="106">
        <v>7</v>
      </c>
      <c r="I27" s="106">
        <v>8</v>
      </c>
      <c r="J27" s="106">
        <v>9</v>
      </c>
      <c r="K27" s="106">
        <v>10</v>
      </c>
      <c r="L27" s="106">
        <v>11</v>
      </c>
      <c r="M27" s="106">
        <v>12</v>
      </c>
      <c r="N27" s="106">
        <v>13</v>
      </c>
      <c r="O27" s="106">
        <v>14</v>
      </c>
      <c r="P27" s="106">
        <v>15</v>
      </c>
      <c r="Q27" s="106">
        <v>16</v>
      </c>
      <c r="R27" s="106">
        <v>17</v>
      </c>
      <c r="S27" s="106">
        <v>18</v>
      </c>
      <c r="T27" s="144"/>
    </row>
    <row r="28" spans="1:20" ht="16" customHeight="1" thickBot="1" x14ac:dyDescent="0.25">
      <c r="A28" s="213"/>
      <c r="B28" s="213"/>
      <c r="C28" s="213"/>
      <c r="D28" s="213"/>
      <c r="E28" s="213"/>
      <c r="F28" s="213"/>
      <c r="G28" s="213"/>
      <c r="H28" s="213"/>
      <c r="I28" s="213"/>
      <c r="J28" s="210"/>
      <c r="K28" s="210"/>
      <c r="L28" s="210"/>
      <c r="M28" s="210"/>
      <c r="N28" s="210"/>
      <c r="O28" s="210"/>
      <c r="P28" s="210"/>
      <c r="Q28" s="210"/>
      <c r="R28" s="210"/>
      <c r="S28" s="210"/>
      <c r="T28" s="210"/>
    </row>
    <row r="29" spans="1:20" ht="16" customHeight="1" thickBot="1" x14ac:dyDescent="0.25">
      <c r="A29" s="260" t="s">
        <v>142</v>
      </c>
      <c r="B29" s="260"/>
      <c r="C29" s="260"/>
      <c r="D29" s="260"/>
      <c r="E29" s="260"/>
      <c r="F29" s="260"/>
      <c r="G29" s="260"/>
      <c r="H29" s="260"/>
      <c r="I29" s="260"/>
      <c r="J29" s="210"/>
      <c r="K29" s="210"/>
      <c r="L29" s="210"/>
      <c r="M29" s="210"/>
      <c r="N29" s="210"/>
      <c r="O29" s="210"/>
      <c r="P29" s="210"/>
      <c r="Q29" s="210"/>
      <c r="R29" s="210"/>
      <c r="S29" s="210"/>
      <c r="T29" s="210"/>
    </row>
    <row r="30" spans="1:20" ht="16" customHeight="1" thickBot="1" x14ac:dyDescent="0.25">
      <c r="A30" s="267" t="s">
        <v>143</v>
      </c>
      <c r="B30" s="267"/>
      <c r="C30" s="267"/>
      <c r="D30" s="267"/>
      <c r="E30" s="267"/>
      <c r="F30" s="267"/>
      <c r="G30" s="267"/>
      <c r="H30" s="267"/>
      <c r="I30" s="267"/>
      <c r="J30" s="227"/>
      <c r="K30" s="227"/>
      <c r="L30" s="227"/>
      <c r="M30" s="227"/>
      <c r="N30" s="227"/>
      <c r="O30" s="227"/>
      <c r="P30" s="227"/>
      <c r="Q30" s="227"/>
      <c r="R30" s="227"/>
      <c r="S30" s="227"/>
      <c r="T30" s="227"/>
    </row>
    <row r="31" spans="1:20" ht="52" thickBot="1" x14ac:dyDescent="0.25">
      <c r="A31" s="169" t="s">
        <v>3</v>
      </c>
      <c r="B31" s="263"/>
      <c r="C31" s="264"/>
      <c r="D31" s="264"/>
      <c r="E31" s="264"/>
      <c r="F31" s="264"/>
      <c r="G31" s="264"/>
      <c r="H31" s="264"/>
      <c r="I31" s="264"/>
      <c r="J31" s="264"/>
      <c r="K31" s="264"/>
      <c r="L31" s="264"/>
      <c r="M31" s="264"/>
      <c r="N31" s="264"/>
      <c r="O31" s="264"/>
      <c r="P31" s="264"/>
      <c r="Q31" s="264"/>
      <c r="R31" s="264"/>
      <c r="S31" s="265"/>
      <c r="T31" s="144"/>
    </row>
    <row r="32" spans="1:20" ht="16" customHeight="1" thickBot="1" x14ac:dyDescent="0.25">
      <c r="A32" s="17" t="s">
        <v>0</v>
      </c>
      <c r="B32" s="170">
        <v>0</v>
      </c>
      <c r="C32" s="170">
        <v>0</v>
      </c>
      <c r="D32" s="170">
        <v>0</v>
      </c>
      <c r="E32" s="170">
        <v>0</v>
      </c>
      <c r="F32" s="153">
        <v>0</v>
      </c>
      <c r="G32" s="153">
        <v>0</v>
      </c>
      <c r="H32" s="153">
        <v>0</v>
      </c>
      <c r="I32" s="153">
        <v>0</v>
      </c>
      <c r="J32" s="153">
        <v>0</v>
      </c>
      <c r="K32" s="153">
        <v>0</v>
      </c>
      <c r="L32" s="153">
        <v>0</v>
      </c>
      <c r="M32" s="153">
        <v>0</v>
      </c>
      <c r="N32" s="153">
        <v>0</v>
      </c>
      <c r="O32" s="153">
        <v>0</v>
      </c>
      <c r="P32" s="153">
        <v>0</v>
      </c>
      <c r="Q32" s="153">
        <v>0</v>
      </c>
      <c r="R32" s="153">
        <v>0</v>
      </c>
      <c r="S32" s="153">
        <v>0</v>
      </c>
      <c r="T32" s="171"/>
    </row>
    <row r="33" spans="1:20" ht="16" customHeight="1" thickBot="1" x14ac:dyDescent="0.25">
      <c r="A33" s="17" t="s">
        <v>1</v>
      </c>
      <c r="B33" s="153">
        <v>0</v>
      </c>
      <c r="C33" s="153">
        <v>0</v>
      </c>
      <c r="D33" s="153">
        <v>0</v>
      </c>
      <c r="E33" s="153">
        <v>0</v>
      </c>
      <c r="F33" s="153">
        <v>0</v>
      </c>
      <c r="G33" s="153">
        <v>0</v>
      </c>
      <c r="H33" s="153">
        <v>0</v>
      </c>
      <c r="I33" s="153">
        <v>0</v>
      </c>
      <c r="J33" s="153">
        <v>0</v>
      </c>
      <c r="K33" s="153">
        <v>0</v>
      </c>
      <c r="L33" s="153">
        <v>0</v>
      </c>
      <c r="M33" s="153">
        <v>0</v>
      </c>
      <c r="N33" s="153">
        <v>0</v>
      </c>
      <c r="O33" s="153">
        <v>0</v>
      </c>
      <c r="P33" s="153">
        <v>0</v>
      </c>
      <c r="Q33" s="153">
        <v>0</v>
      </c>
      <c r="R33" s="153">
        <v>0</v>
      </c>
      <c r="S33" s="153">
        <v>0</v>
      </c>
      <c r="T33" s="171"/>
    </row>
    <row r="34" spans="1:20" ht="16" customHeight="1" thickBot="1" x14ac:dyDescent="0.25">
      <c r="A34" s="17" t="s">
        <v>11</v>
      </c>
      <c r="B34" s="172">
        <f>IF(B33=0,0,B32/B33)</f>
        <v>0</v>
      </c>
      <c r="C34" s="172">
        <f>IF(C33=0,0,C32/C33)</f>
        <v>0</v>
      </c>
      <c r="D34" s="172">
        <f t="shared" ref="D34:Q34" si="1">IF(D33=0,0,D32/D33)</f>
        <v>0</v>
      </c>
      <c r="E34" s="172">
        <f t="shared" si="1"/>
        <v>0</v>
      </c>
      <c r="F34" s="172">
        <f t="shared" si="1"/>
        <v>0</v>
      </c>
      <c r="G34" s="172">
        <f t="shared" si="1"/>
        <v>0</v>
      </c>
      <c r="H34" s="172">
        <f t="shared" si="1"/>
        <v>0</v>
      </c>
      <c r="I34" s="172">
        <f t="shared" si="1"/>
        <v>0</v>
      </c>
      <c r="J34" s="172">
        <f t="shared" ref="J34:K34" si="2">IF(J33=0,0,J32/J33)</f>
        <v>0</v>
      </c>
      <c r="K34" s="172">
        <f t="shared" si="2"/>
        <v>0</v>
      </c>
      <c r="L34" s="172">
        <f t="shared" si="1"/>
        <v>0</v>
      </c>
      <c r="M34" s="172">
        <f t="shared" si="1"/>
        <v>0</v>
      </c>
      <c r="N34" s="172">
        <f t="shared" ref="N34:O34" si="3">IF(N33=0,0,N32/N33)</f>
        <v>0</v>
      </c>
      <c r="O34" s="172">
        <f t="shared" si="3"/>
        <v>0</v>
      </c>
      <c r="P34" s="172">
        <f t="shared" si="1"/>
        <v>0</v>
      </c>
      <c r="Q34" s="172">
        <f t="shared" si="1"/>
        <v>0</v>
      </c>
      <c r="R34" s="172">
        <f t="shared" ref="R34:S34" si="4">IF(R33=0,0,R32/R33)</f>
        <v>0</v>
      </c>
      <c r="S34" s="172">
        <f t="shared" si="4"/>
        <v>0</v>
      </c>
      <c r="T34" s="144"/>
    </row>
    <row r="35" spans="1:20" ht="35" thickBot="1" x14ac:dyDescent="0.25">
      <c r="A35" s="169" t="s">
        <v>4</v>
      </c>
      <c r="B35" s="263"/>
      <c r="C35" s="264"/>
      <c r="D35" s="264"/>
      <c r="E35" s="264"/>
      <c r="F35" s="264"/>
      <c r="G35" s="264"/>
      <c r="H35" s="264"/>
      <c r="I35" s="264"/>
      <c r="J35" s="264"/>
      <c r="K35" s="264"/>
      <c r="L35" s="264"/>
      <c r="M35" s="264"/>
      <c r="N35" s="264"/>
      <c r="O35" s="264"/>
      <c r="P35" s="264"/>
      <c r="Q35" s="264"/>
      <c r="R35" s="264"/>
      <c r="S35" s="265"/>
      <c r="T35" s="144"/>
    </row>
    <row r="36" spans="1:20" ht="16" customHeight="1" thickBot="1" x14ac:dyDescent="0.25">
      <c r="A36" s="17" t="s">
        <v>0</v>
      </c>
      <c r="B36" s="170">
        <v>0</v>
      </c>
      <c r="C36" s="170">
        <v>0</v>
      </c>
      <c r="D36" s="170">
        <v>0</v>
      </c>
      <c r="E36" s="170">
        <v>0</v>
      </c>
      <c r="F36" s="153">
        <v>0</v>
      </c>
      <c r="G36" s="153">
        <v>0</v>
      </c>
      <c r="H36" s="153">
        <v>0</v>
      </c>
      <c r="I36" s="153">
        <v>0</v>
      </c>
      <c r="J36" s="153">
        <v>0</v>
      </c>
      <c r="K36" s="153">
        <v>0</v>
      </c>
      <c r="L36" s="153">
        <v>0</v>
      </c>
      <c r="M36" s="153">
        <v>0</v>
      </c>
      <c r="N36" s="153">
        <v>0</v>
      </c>
      <c r="O36" s="153">
        <v>0</v>
      </c>
      <c r="P36" s="153">
        <v>0</v>
      </c>
      <c r="Q36" s="153">
        <v>0</v>
      </c>
      <c r="R36" s="153">
        <v>0</v>
      </c>
      <c r="S36" s="153">
        <v>0</v>
      </c>
      <c r="T36" s="144"/>
    </row>
    <row r="37" spans="1:20" ht="16" customHeight="1" thickBot="1" x14ac:dyDescent="0.25">
      <c r="A37" s="17" t="s">
        <v>1</v>
      </c>
      <c r="B37" s="153">
        <v>0</v>
      </c>
      <c r="C37" s="153">
        <v>0</v>
      </c>
      <c r="D37" s="153">
        <v>0</v>
      </c>
      <c r="E37" s="153">
        <v>0</v>
      </c>
      <c r="F37" s="153">
        <v>0</v>
      </c>
      <c r="G37" s="153">
        <v>0</v>
      </c>
      <c r="H37" s="153">
        <v>0</v>
      </c>
      <c r="I37" s="153">
        <v>0</v>
      </c>
      <c r="J37" s="153">
        <v>0</v>
      </c>
      <c r="K37" s="153">
        <v>0</v>
      </c>
      <c r="L37" s="153">
        <v>0</v>
      </c>
      <c r="M37" s="153">
        <v>0</v>
      </c>
      <c r="N37" s="153">
        <v>0</v>
      </c>
      <c r="O37" s="153">
        <v>0</v>
      </c>
      <c r="P37" s="153">
        <v>0</v>
      </c>
      <c r="Q37" s="153">
        <v>0</v>
      </c>
      <c r="R37" s="153">
        <v>0</v>
      </c>
      <c r="S37" s="153">
        <v>0</v>
      </c>
      <c r="T37" s="144"/>
    </row>
    <row r="38" spans="1:20" ht="16" customHeight="1" thickBot="1" x14ac:dyDescent="0.25">
      <c r="A38" s="17" t="s">
        <v>2</v>
      </c>
      <c r="B38" s="172">
        <f>IF(B37=0,0,B36/B37)</f>
        <v>0</v>
      </c>
      <c r="C38" s="172">
        <f>IF(C37=0,0,C36/C37)</f>
        <v>0</v>
      </c>
      <c r="D38" s="172">
        <f t="shared" ref="D38" si="5">IF(D37=0,0,D36/D37)</f>
        <v>0</v>
      </c>
      <c r="E38" s="172">
        <f t="shared" ref="E38" si="6">IF(E37=0,0,E36/E37)</f>
        <v>0</v>
      </c>
      <c r="F38" s="172">
        <f t="shared" ref="F38" si="7">IF(F37=0,0,F36/F37)</f>
        <v>0</v>
      </c>
      <c r="G38" s="172">
        <f t="shared" ref="G38" si="8">IF(G37=0,0,G36/G37)</f>
        <v>0</v>
      </c>
      <c r="H38" s="172">
        <f t="shared" ref="H38" si="9">IF(H37=0,0,H36/H37)</f>
        <v>0</v>
      </c>
      <c r="I38" s="172">
        <f t="shared" ref="I38:Q38" si="10">IF(I37=0,0,I36/I37)</f>
        <v>0</v>
      </c>
      <c r="J38" s="172">
        <f t="shared" ref="J38:K38" si="11">IF(J37=0,0,J36/J37)</f>
        <v>0</v>
      </c>
      <c r="K38" s="172">
        <f t="shared" si="11"/>
        <v>0</v>
      </c>
      <c r="L38" s="172">
        <f t="shared" si="10"/>
        <v>0</v>
      </c>
      <c r="M38" s="172">
        <f t="shared" si="10"/>
        <v>0</v>
      </c>
      <c r="N38" s="172">
        <f t="shared" ref="N38:O38" si="12">IF(N37=0,0,N36/N37)</f>
        <v>0</v>
      </c>
      <c r="O38" s="172">
        <f t="shared" si="12"/>
        <v>0</v>
      </c>
      <c r="P38" s="172">
        <f t="shared" si="10"/>
        <v>0</v>
      </c>
      <c r="Q38" s="172">
        <f t="shared" si="10"/>
        <v>0</v>
      </c>
      <c r="R38" s="172">
        <f t="shared" ref="R38:S38" si="13">IF(R37=0,0,R36/R37)</f>
        <v>0</v>
      </c>
      <c r="S38" s="172">
        <f t="shared" si="13"/>
        <v>0</v>
      </c>
      <c r="T38" s="144"/>
    </row>
    <row r="39" spans="1:20" ht="35" thickBot="1" x14ac:dyDescent="0.25">
      <c r="A39" s="169" t="s">
        <v>7</v>
      </c>
      <c r="B39" s="263"/>
      <c r="C39" s="264"/>
      <c r="D39" s="264"/>
      <c r="E39" s="264"/>
      <c r="F39" s="264"/>
      <c r="G39" s="264"/>
      <c r="H39" s="264"/>
      <c r="I39" s="264"/>
      <c r="J39" s="264"/>
      <c r="K39" s="264"/>
      <c r="L39" s="264"/>
      <c r="M39" s="264"/>
      <c r="N39" s="264"/>
      <c r="O39" s="264"/>
      <c r="P39" s="264"/>
      <c r="Q39" s="264"/>
      <c r="R39" s="264"/>
      <c r="S39" s="265"/>
      <c r="T39" s="144"/>
    </row>
    <row r="40" spans="1:20" ht="16" customHeight="1" thickBot="1" x14ac:dyDescent="0.25">
      <c r="A40" s="17" t="s">
        <v>0</v>
      </c>
      <c r="B40" s="170">
        <v>0</v>
      </c>
      <c r="C40" s="170">
        <v>0</v>
      </c>
      <c r="D40" s="170">
        <v>0</v>
      </c>
      <c r="E40" s="170">
        <v>0</v>
      </c>
      <c r="F40" s="170">
        <v>0</v>
      </c>
      <c r="G40" s="170">
        <v>0</v>
      </c>
      <c r="H40" s="153">
        <v>0</v>
      </c>
      <c r="I40" s="153">
        <v>0</v>
      </c>
      <c r="J40" s="153">
        <v>0</v>
      </c>
      <c r="K40" s="153">
        <v>0</v>
      </c>
      <c r="L40" s="153">
        <v>0</v>
      </c>
      <c r="M40" s="153">
        <v>0</v>
      </c>
      <c r="N40" s="153">
        <v>0</v>
      </c>
      <c r="O40" s="153">
        <v>0</v>
      </c>
      <c r="P40" s="153">
        <v>0</v>
      </c>
      <c r="Q40" s="153">
        <v>0</v>
      </c>
      <c r="R40" s="153">
        <v>0</v>
      </c>
      <c r="S40" s="153">
        <v>0</v>
      </c>
      <c r="T40" s="144"/>
    </row>
    <row r="41" spans="1:20" ht="16" customHeight="1" thickBot="1" x14ac:dyDescent="0.25">
      <c r="A41" s="17" t="s">
        <v>1</v>
      </c>
      <c r="B41" s="170">
        <v>0</v>
      </c>
      <c r="C41" s="170">
        <v>0</v>
      </c>
      <c r="D41" s="170">
        <v>0</v>
      </c>
      <c r="E41" s="153">
        <v>0</v>
      </c>
      <c r="F41" s="153">
        <v>0</v>
      </c>
      <c r="G41" s="153">
        <v>0</v>
      </c>
      <c r="H41" s="153">
        <v>0</v>
      </c>
      <c r="I41" s="153">
        <v>0</v>
      </c>
      <c r="J41" s="153">
        <v>0</v>
      </c>
      <c r="K41" s="153">
        <v>0</v>
      </c>
      <c r="L41" s="153">
        <v>0</v>
      </c>
      <c r="M41" s="153">
        <v>0</v>
      </c>
      <c r="N41" s="153">
        <v>0</v>
      </c>
      <c r="O41" s="153">
        <v>0</v>
      </c>
      <c r="P41" s="153">
        <v>0</v>
      </c>
      <c r="Q41" s="153">
        <v>0</v>
      </c>
      <c r="R41" s="153">
        <v>0</v>
      </c>
      <c r="S41" s="153">
        <v>0</v>
      </c>
      <c r="T41" s="144"/>
    </row>
    <row r="42" spans="1:20" ht="16" customHeight="1" thickBot="1" x14ac:dyDescent="0.25">
      <c r="A42" s="17" t="s">
        <v>2</v>
      </c>
      <c r="B42" s="172">
        <f>IF(B41=0,0,B40/B41)</f>
        <v>0</v>
      </c>
      <c r="C42" s="172">
        <f>IF(C41=0,0,C40/C41)</f>
        <v>0</v>
      </c>
      <c r="D42" s="172">
        <f t="shared" ref="D42" si="14">IF(D41=0,0,D40/D41)</f>
        <v>0</v>
      </c>
      <c r="E42" s="172">
        <f t="shared" ref="E42" si="15">IF(E41=0,0,E40/E41)</f>
        <v>0</v>
      </c>
      <c r="F42" s="172">
        <f t="shared" ref="F42" si="16">IF(F41=0,0,F40/F41)</f>
        <v>0</v>
      </c>
      <c r="G42" s="172">
        <f t="shared" ref="G42" si="17">IF(G41=0,0,G40/G41)</f>
        <v>0</v>
      </c>
      <c r="H42" s="172">
        <f t="shared" ref="H42" si="18">IF(H41=0,0,H40/H41)</f>
        <v>0</v>
      </c>
      <c r="I42" s="172">
        <f t="shared" ref="I42:Q42" si="19">IF(I41=0,0,I40/I41)</f>
        <v>0</v>
      </c>
      <c r="J42" s="172">
        <f t="shared" ref="J42:K42" si="20">IF(J41=0,0,J40/J41)</f>
        <v>0</v>
      </c>
      <c r="K42" s="172">
        <f t="shared" si="20"/>
        <v>0</v>
      </c>
      <c r="L42" s="172">
        <f t="shared" si="19"/>
        <v>0</v>
      </c>
      <c r="M42" s="172">
        <f t="shared" si="19"/>
        <v>0</v>
      </c>
      <c r="N42" s="172">
        <f t="shared" ref="N42:O42" si="21">IF(N41=0,0,N40/N41)</f>
        <v>0</v>
      </c>
      <c r="O42" s="172">
        <f t="shared" si="21"/>
        <v>0</v>
      </c>
      <c r="P42" s="172">
        <f t="shared" si="19"/>
        <v>0</v>
      </c>
      <c r="Q42" s="172">
        <f t="shared" si="19"/>
        <v>0</v>
      </c>
      <c r="R42" s="172">
        <f t="shared" ref="R42:S42" si="22">IF(R41=0,0,R40/R41)</f>
        <v>0</v>
      </c>
      <c r="S42" s="172">
        <f t="shared" si="22"/>
        <v>0</v>
      </c>
      <c r="T42" s="144"/>
    </row>
    <row r="43" spans="1:20" ht="52" customHeight="1" thickBot="1" x14ac:dyDescent="0.25">
      <c r="A43" s="169" t="s">
        <v>5</v>
      </c>
      <c r="B43" s="263"/>
      <c r="C43" s="264"/>
      <c r="D43" s="264"/>
      <c r="E43" s="264"/>
      <c r="F43" s="264"/>
      <c r="G43" s="264"/>
      <c r="H43" s="264"/>
      <c r="I43" s="264"/>
      <c r="J43" s="264"/>
      <c r="K43" s="264"/>
      <c r="L43" s="264"/>
      <c r="M43" s="264"/>
      <c r="N43" s="264"/>
      <c r="O43" s="264"/>
      <c r="P43" s="264"/>
      <c r="Q43" s="264"/>
      <c r="R43" s="264"/>
      <c r="S43" s="265"/>
      <c r="T43" s="144"/>
    </row>
    <row r="44" spans="1:20" ht="16" customHeight="1" thickBot="1" x14ac:dyDescent="0.25">
      <c r="A44" s="17" t="s">
        <v>0</v>
      </c>
      <c r="B44" s="170">
        <v>0</v>
      </c>
      <c r="C44" s="170">
        <v>0</v>
      </c>
      <c r="D44" s="170">
        <v>0</v>
      </c>
      <c r="E44" s="170">
        <v>0</v>
      </c>
      <c r="F44" s="170">
        <v>0</v>
      </c>
      <c r="G44" s="170">
        <v>0</v>
      </c>
      <c r="H44" s="153">
        <v>0</v>
      </c>
      <c r="I44" s="153">
        <v>0</v>
      </c>
      <c r="J44" s="153">
        <v>0</v>
      </c>
      <c r="K44" s="153">
        <v>0</v>
      </c>
      <c r="L44" s="153">
        <v>0</v>
      </c>
      <c r="M44" s="153">
        <v>0</v>
      </c>
      <c r="N44" s="153">
        <v>0</v>
      </c>
      <c r="O44" s="153">
        <v>0</v>
      </c>
      <c r="P44" s="153">
        <v>0</v>
      </c>
      <c r="Q44" s="153">
        <v>0</v>
      </c>
      <c r="R44" s="153">
        <v>0</v>
      </c>
      <c r="S44" s="153">
        <v>0</v>
      </c>
      <c r="T44" s="144"/>
    </row>
    <row r="45" spans="1:20" ht="16" customHeight="1" thickBot="1" x14ac:dyDescent="0.25">
      <c r="A45" s="17" t="s">
        <v>1</v>
      </c>
      <c r="B45" s="170">
        <v>0</v>
      </c>
      <c r="C45" s="170">
        <v>0</v>
      </c>
      <c r="D45" s="170">
        <v>0</v>
      </c>
      <c r="E45" s="153">
        <v>0</v>
      </c>
      <c r="F45" s="153">
        <v>0</v>
      </c>
      <c r="G45" s="153">
        <v>0</v>
      </c>
      <c r="H45" s="153">
        <v>0</v>
      </c>
      <c r="I45" s="153">
        <v>0</v>
      </c>
      <c r="J45" s="153">
        <v>0</v>
      </c>
      <c r="K45" s="153">
        <v>0</v>
      </c>
      <c r="L45" s="153">
        <v>0</v>
      </c>
      <c r="M45" s="153">
        <v>0</v>
      </c>
      <c r="N45" s="153">
        <v>0</v>
      </c>
      <c r="O45" s="153">
        <v>0</v>
      </c>
      <c r="P45" s="153">
        <v>0</v>
      </c>
      <c r="Q45" s="153">
        <v>0</v>
      </c>
      <c r="R45" s="153">
        <v>0</v>
      </c>
      <c r="S45" s="153">
        <v>0</v>
      </c>
      <c r="T45" s="144"/>
    </row>
    <row r="46" spans="1:20" ht="16" customHeight="1" thickBot="1" x14ac:dyDescent="0.25">
      <c r="A46" s="17" t="s">
        <v>2</v>
      </c>
      <c r="B46" s="172">
        <f>IF(B45=0,0,B44/B45)</f>
        <v>0</v>
      </c>
      <c r="C46" s="172">
        <f>IF(C45=0,0,C44/C45)</f>
        <v>0</v>
      </c>
      <c r="D46" s="172">
        <f t="shared" ref="D46" si="23">IF(D45=0,0,D44/D45)</f>
        <v>0</v>
      </c>
      <c r="E46" s="172">
        <f t="shared" ref="E46" si="24">IF(E45=0,0,E44/E45)</f>
        <v>0</v>
      </c>
      <c r="F46" s="172">
        <f t="shared" ref="F46" si="25">IF(F45=0,0,F44/F45)</f>
        <v>0</v>
      </c>
      <c r="G46" s="172">
        <f t="shared" ref="G46" si="26">IF(G45=0,0,G44/G45)</f>
        <v>0</v>
      </c>
      <c r="H46" s="172">
        <f t="shared" ref="H46" si="27">IF(H45=0,0,H44/H45)</f>
        <v>0</v>
      </c>
      <c r="I46" s="172">
        <f t="shared" ref="I46:Q46" si="28">IF(I45=0,0,I44/I45)</f>
        <v>0</v>
      </c>
      <c r="J46" s="172">
        <f t="shared" ref="J46:K46" si="29">IF(J45=0,0,J44/J45)</f>
        <v>0</v>
      </c>
      <c r="K46" s="172">
        <f t="shared" si="29"/>
        <v>0</v>
      </c>
      <c r="L46" s="172">
        <f t="shared" si="28"/>
        <v>0</v>
      </c>
      <c r="M46" s="172">
        <f t="shared" si="28"/>
        <v>0</v>
      </c>
      <c r="N46" s="172">
        <f t="shared" ref="N46:O46" si="30">IF(N45=0,0,N44/N45)</f>
        <v>0</v>
      </c>
      <c r="O46" s="172">
        <f t="shared" si="30"/>
        <v>0</v>
      </c>
      <c r="P46" s="172">
        <f t="shared" si="28"/>
        <v>0</v>
      </c>
      <c r="Q46" s="172">
        <f t="shared" si="28"/>
        <v>0</v>
      </c>
      <c r="R46" s="172">
        <f t="shared" ref="R46:S46" si="31">IF(R45=0,0,R44/R45)</f>
        <v>0</v>
      </c>
      <c r="S46" s="172">
        <f t="shared" si="31"/>
        <v>0</v>
      </c>
      <c r="T46" s="144"/>
    </row>
    <row r="47" spans="1:20" ht="35" thickBot="1" x14ac:dyDescent="0.25">
      <c r="A47" s="169" t="s">
        <v>6</v>
      </c>
      <c r="B47" s="263"/>
      <c r="C47" s="264"/>
      <c r="D47" s="264"/>
      <c r="E47" s="264"/>
      <c r="F47" s="264"/>
      <c r="G47" s="264"/>
      <c r="H47" s="264"/>
      <c r="I47" s="264"/>
      <c r="J47" s="264"/>
      <c r="K47" s="264"/>
      <c r="L47" s="264"/>
      <c r="M47" s="264"/>
      <c r="N47" s="264"/>
      <c r="O47" s="264"/>
      <c r="P47" s="264"/>
      <c r="Q47" s="264"/>
      <c r="R47" s="264"/>
      <c r="S47" s="265"/>
      <c r="T47" s="144"/>
    </row>
    <row r="48" spans="1:20" ht="16" customHeight="1" thickBot="1" x14ac:dyDescent="0.25">
      <c r="A48" s="17" t="s">
        <v>0</v>
      </c>
      <c r="B48" s="170">
        <v>0</v>
      </c>
      <c r="C48" s="170">
        <v>0</v>
      </c>
      <c r="D48" s="170">
        <v>0</v>
      </c>
      <c r="E48" s="170">
        <v>0</v>
      </c>
      <c r="F48" s="170">
        <v>0</v>
      </c>
      <c r="G48" s="170">
        <v>0</v>
      </c>
      <c r="H48" s="170">
        <v>0</v>
      </c>
      <c r="I48" s="153">
        <v>0</v>
      </c>
      <c r="J48" s="153">
        <v>0</v>
      </c>
      <c r="K48" s="153">
        <v>0</v>
      </c>
      <c r="L48" s="153">
        <v>0</v>
      </c>
      <c r="M48" s="153">
        <v>0</v>
      </c>
      <c r="N48" s="153">
        <v>0</v>
      </c>
      <c r="O48" s="153">
        <v>0</v>
      </c>
      <c r="P48" s="153">
        <v>0</v>
      </c>
      <c r="Q48" s="153">
        <v>0</v>
      </c>
      <c r="R48" s="153">
        <v>0</v>
      </c>
      <c r="S48" s="153">
        <v>0</v>
      </c>
      <c r="T48" s="144"/>
    </row>
    <row r="49" spans="1:20" ht="16" customHeight="1" thickBot="1" x14ac:dyDescent="0.25">
      <c r="A49" s="17" t="s">
        <v>1</v>
      </c>
      <c r="B49" s="170">
        <v>0</v>
      </c>
      <c r="C49" s="170">
        <v>0</v>
      </c>
      <c r="D49" s="170">
        <v>0</v>
      </c>
      <c r="E49" s="170">
        <v>0</v>
      </c>
      <c r="F49" s="153">
        <v>0</v>
      </c>
      <c r="G49" s="153">
        <v>0</v>
      </c>
      <c r="H49" s="153">
        <v>0</v>
      </c>
      <c r="I49" s="153">
        <v>0</v>
      </c>
      <c r="J49" s="153">
        <v>0</v>
      </c>
      <c r="K49" s="153">
        <v>0</v>
      </c>
      <c r="L49" s="153">
        <v>0</v>
      </c>
      <c r="M49" s="153">
        <v>0</v>
      </c>
      <c r="N49" s="153">
        <v>0</v>
      </c>
      <c r="O49" s="153">
        <v>0</v>
      </c>
      <c r="P49" s="153">
        <v>0</v>
      </c>
      <c r="Q49" s="153">
        <v>0</v>
      </c>
      <c r="R49" s="153">
        <v>0</v>
      </c>
      <c r="S49" s="153">
        <v>0</v>
      </c>
      <c r="T49" s="144"/>
    </row>
    <row r="50" spans="1:20" ht="16" customHeight="1" thickBot="1" x14ac:dyDescent="0.25">
      <c r="A50" s="17" t="s">
        <v>2</v>
      </c>
      <c r="B50" s="172">
        <f>IF(B49=0,0,B48/B49)</f>
        <v>0</v>
      </c>
      <c r="C50" s="172">
        <f>IF(C49=0,0,C48/C49)</f>
        <v>0</v>
      </c>
      <c r="D50" s="172">
        <f t="shared" ref="D50" si="32">IF(D49=0,0,D48/D49)</f>
        <v>0</v>
      </c>
      <c r="E50" s="172">
        <f t="shared" ref="E50" si="33">IF(E49=0,0,E48/E49)</f>
        <v>0</v>
      </c>
      <c r="F50" s="172">
        <f t="shared" ref="F50" si="34">IF(F49=0,0,F48/F49)</f>
        <v>0</v>
      </c>
      <c r="G50" s="172">
        <f t="shared" ref="G50" si="35">IF(G49=0,0,G48/G49)</f>
        <v>0</v>
      </c>
      <c r="H50" s="172">
        <f t="shared" ref="H50" si="36">IF(H49=0,0,H48/H49)</f>
        <v>0</v>
      </c>
      <c r="I50" s="172">
        <f t="shared" ref="I50:Q50" si="37">IF(I49=0,0,I48/I49)</f>
        <v>0</v>
      </c>
      <c r="J50" s="172">
        <f t="shared" ref="J50:K50" si="38">IF(J49=0,0,J48/J49)</f>
        <v>0</v>
      </c>
      <c r="K50" s="172">
        <f t="shared" si="38"/>
        <v>0</v>
      </c>
      <c r="L50" s="172">
        <f t="shared" si="37"/>
        <v>0</v>
      </c>
      <c r="M50" s="172">
        <f t="shared" si="37"/>
        <v>0</v>
      </c>
      <c r="N50" s="172">
        <f t="shared" ref="N50:O50" si="39">IF(N49=0,0,N48/N49)</f>
        <v>0</v>
      </c>
      <c r="O50" s="172">
        <f t="shared" si="39"/>
        <v>0</v>
      </c>
      <c r="P50" s="172">
        <f t="shared" si="37"/>
        <v>0</v>
      </c>
      <c r="Q50" s="172">
        <f t="shared" si="37"/>
        <v>0</v>
      </c>
      <c r="R50" s="172">
        <f t="shared" ref="R50:S50" si="40">IF(R49=0,0,R48/R49)</f>
        <v>0</v>
      </c>
      <c r="S50" s="172">
        <f t="shared" si="40"/>
        <v>0</v>
      </c>
      <c r="T50" s="144"/>
    </row>
    <row r="51" spans="1:20" ht="52" thickBot="1" x14ac:dyDescent="0.25">
      <c r="A51" s="169" t="s">
        <v>684</v>
      </c>
      <c r="B51" s="263"/>
      <c r="C51" s="264"/>
      <c r="D51" s="264"/>
      <c r="E51" s="264"/>
      <c r="F51" s="264"/>
      <c r="G51" s="264"/>
      <c r="H51" s="264"/>
      <c r="I51" s="264"/>
      <c r="J51" s="264"/>
      <c r="K51" s="264"/>
      <c r="L51" s="264"/>
      <c r="M51" s="264"/>
      <c r="N51" s="264"/>
      <c r="O51" s="264"/>
      <c r="P51" s="264"/>
      <c r="Q51" s="264"/>
      <c r="R51" s="264"/>
      <c r="S51" s="265"/>
      <c r="T51" s="144"/>
    </row>
    <row r="52" spans="1:20" ht="16" customHeight="1" thickBot="1" x14ac:dyDescent="0.25">
      <c r="A52" s="17" t="s">
        <v>0</v>
      </c>
      <c r="B52" s="170">
        <v>0</v>
      </c>
      <c r="C52" s="170">
        <v>0</v>
      </c>
      <c r="D52" s="170">
        <v>0</v>
      </c>
      <c r="E52" s="170">
        <v>0</v>
      </c>
      <c r="F52" s="170">
        <v>0</v>
      </c>
      <c r="G52" s="170">
        <v>0</v>
      </c>
      <c r="H52" s="170">
        <v>0</v>
      </c>
      <c r="I52" s="170">
        <v>0</v>
      </c>
      <c r="J52" s="170">
        <v>0</v>
      </c>
      <c r="K52" s="170">
        <v>0</v>
      </c>
      <c r="L52" s="170">
        <v>0</v>
      </c>
      <c r="M52" s="170">
        <v>0</v>
      </c>
      <c r="N52" s="170">
        <v>0</v>
      </c>
      <c r="O52" s="170">
        <v>0</v>
      </c>
      <c r="P52" s="170">
        <v>0</v>
      </c>
      <c r="Q52" s="170">
        <v>0</v>
      </c>
      <c r="R52" s="170">
        <v>0</v>
      </c>
      <c r="S52" s="170">
        <v>0</v>
      </c>
      <c r="T52" s="144"/>
    </row>
    <row r="53" spans="1:20" ht="16" customHeight="1" thickBot="1" x14ac:dyDescent="0.25">
      <c r="A53" s="17" t="s">
        <v>1</v>
      </c>
      <c r="B53" s="170">
        <v>0</v>
      </c>
      <c r="C53" s="170">
        <v>0</v>
      </c>
      <c r="D53" s="170">
        <v>0</v>
      </c>
      <c r="E53" s="170">
        <v>0</v>
      </c>
      <c r="F53" s="170">
        <v>0</v>
      </c>
      <c r="G53" s="170">
        <v>0</v>
      </c>
      <c r="H53" s="170">
        <v>0</v>
      </c>
      <c r="I53" s="170">
        <v>0</v>
      </c>
      <c r="J53" s="170">
        <v>0</v>
      </c>
      <c r="K53" s="170">
        <v>0</v>
      </c>
      <c r="L53" s="170">
        <v>0</v>
      </c>
      <c r="M53" s="170">
        <v>0</v>
      </c>
      <c r="N53" s="170">
        <v>0</v>
      </c>
      <c r="O53" s="170">
        <v>0</v>
      </c>
      <c r="P53" s="170">
        <v>0</v>
      </c>
      <c r="Q53" s="170">
        <v>0</v>
      </c>
      <c r="R53" s="170">
        <v>0</v>
      </c>
      <c r="S53" s="170">
        <v>0</v>
      </c>
      <c r="T53" s="144"/>
    </row>
    <row r="54" spans="1:20" ht="16" customHeight="1" thickBot="1" x14ac:dyDescent="0.25">
      <c r="A54" s="17" t="s">
        <v>2</v>
      </c>
      <c r="B54" s="172">
        <f>IF(B53=0,0,B52/B53)</f>
        <v>0</v>
      </c>
      <c r="C54" s="172">
        <f>IF(C53=0,0,C52/C53)</f>
        <v>0</v>
      </c>
      <c r="D54" s="172">
        <f t="shared" ref="D54" si="41">IF(D53=0,0,D52/D53)</f>
        <v>0</v>
      </c>
      <c r="E54" s="172">
        <f t="shared" ref="E54" si="42">IF(E53=0,0,E52/E53)</f>
        <v>0</v>
      </c>
      <c r="F54" s="172">
        <f t="shared" ref="F54" si="43">IF(F53=0,0,F52/F53)</f>
        <v>0</v>
      </c>
      <c r="G54" s="172">
        <f t="shared" ref="G54" si="44">IF(G53=0,0,G52/G53)</f>
        <v>0</v>
      </c>
      <c r="H54" s="172">
        <f t="shared" ref="H54" si="45">IF(H53=0,0,H52/H53)</f>
        <v>0</v>
      </c>
      <c r="I54" s="172">
        <f t="shared" ref="I54:Q54" si="46">IF(I53=0,0,I52/I53)</f>
        <v>0</v>
      </c>
      <c r="J54" s="172">
        <f t="shared" ref="J54:K54" si="47">IF(J53=0,0,J52/J53)</f>
        <v>0</v>
      </c>
      <c r="K54" s="172">
        <f t="shared" si="47"/>
        <v>0</v>
      </c>
      <c r="L54" s="172">
        <f t="shared" si="46"/>
        <v>0</v>
      </c>
      <c r="M54" s="172">
        <f t="shared" si="46"/>
        <v>0</v>
      </c>
      <c r="N54" s="172">
        <f t="shared" ref="N54:O54" si="48">IF(N53=0,0,N52/N53)</f>
        <v>0</v>
      </c>
      <c r="O54" s="172">
        <f t="shared" si="48"/>
        <v>0</v>
      </c>
      <c r="P54" s="172">
        <f t="shared" si="46"/>
        <v>0</v>
      </c>
      <c r="Q54" s="172">
        <f t="shared" si="46"/>
        <v>0</v>
      </c>
      <c r="R54" s="172">
        <f t="shared" ref="R54:S54" si="49">IF(R53=0,0,R52/R53)</f>
        <v>0</v>
      </c>
      <c r="S54" s="172">
        <f t="shared" si="49"/>
        <v>0</v>
      </c>
      <c r="T54" s="144"/>
    </row>
    <row r="55" spans="1:20" ht="16" customHeight="1" thickBot="1" x14ac:dyDescent="0.25">
      <c r="A55" s="173"/>
      <c r="B55" s="263"/>
      <c r="C55" s="264"/>
      <c r="D55" s="264"/>
      <c r="E55" s="264"/>
      <c r="F55" s="264"/>
      <c r="G55" s="264"/>
      <c r="H55" s="264"/>
      <c r="I55" s="264"/>
      <c r="J55" s="264"/>
      <c r="K55" s="264"/>
      <c r="L55" s="264"/>
      <c r="M55" s="264"/>
      <c r="N55" s="264"/>
      <c r="O55" s="264"/>
      <c r="P55" s="264"/>
      <c r="Q55" s="264"/>
      <c r="R55" s="264"/>
      <c r="S55" s="265"/>
      <c r="T55" s="144"/>
    </row>
    <row r="56" spans="1:20" ht="16" customHeight="1" thickBot="1" x14ac:dyDescent="0.25">
      <c r="A56" s="17" t="s">
        <v>0</v>
      </c>
      <c r="B56" s="170">
        <v>0</v>
      </c>
      <c r="C56" s="170">
        <v>0</v>
      </c>
      <c r="D56" s="170">
        <v>0</v>
      </c>
      <c r="E56" s="170">
        <v>0</v>
      </c>
      <c r="F56" s="170">
        <v>0</v>
      </c>
      <c r="G56" s="170">
        <v>0</v>
      </c>
      <c r="H56" s="170">
        <v>0</v>
      </c>
      <c r="I56" s="170">
        <v>0</v>
      </c>
      <c r="J56" s="170">
        <v>0</v>
      </c>
      <c r="K56" s="170">
        <v>0</v>
      </c>
      <c r="L56" s="170">
        <v>0</v>
      </c>
      <c r="M56" s="170">
        <v>0</v>
      </c>
      <c r="N56" s="170">
        <v>0</v>
      </c>
      <c r="O56" s="170">
        <v>0</v>
      </c>
      <c r="P56" s="170">
        <v>0</v>
      </c>
      <c r="Q56" s="170">
        <v>0</v>
      </c>
      <c r="R56" s="170">
        <v>0</v>
      </c>
      <c r="S56" s="170">
        <v>0</v>
      </c>
      <c r="T56" s="144"/>
    </row>
    <row r="57" spans="1:20" ht="16" customHeight="1" thickBot="1" x14ac:dyDescent="0.25">
      <c r="A57" s="17" t="s">
        <v>1</v>
      </c>
      <c r="B57" s="170">
        <v>0</v>
      </c>
      <c r="C57" s="170">
        <v>0</v>
      </c>
      <c r="D57" s="170">
        <v>0</v>
      </c>
      <c r="E57" s="170">
        <v>0</v>
      </c>
      <c r="F57" s="170">
        <v>0</v>
      </c>
      <c r="G57" s="170">
        <v>0</v>
      </c>
      <c r="H57" s="170">
        <v>0</v>
      </c>
      <c r="I57" s="170">
        <v>0</v>
      </c>
      <c r="J57" s="170">
        <v>0</v>
      </c>
      <c r="K57" s="170">
        <v>0</v>
      </c>
      <c r="L57" s="170">
        <v>0</v>
      </c>
      <c r="M57" s="170">
        <v>0</v>
      </c>
      <c r="N57" s="170">
        <v>0</v>
      </c>
      <c r="O57" s="170">
        <v>0</v>
      </c>
      <c r="P57" s="170">
        <v>0</v>
      </c>
      <c r="Q57" s="170">
        <v>0</v>
      </c>
      <c r="R57" s="170">
        <v>0</v>
      </c>
      <c r="S57" s="170">
        <v>0</v>
      </c>
      <c r="T57" s="144"/>
    </row>
    <row r="58" spans="1:20" ht="16" customHeight="1" thickBot="1" x14ac:dyDescent="0.25">
      <c r="A58" s="17" t="s">
        <v>2</v>
      </c>
      <c r="B58" s="172">
        <f t="shared" ref="B58:S58" si="50">IF(B57=0,0,B56/B57)</f>
        <v>0</v>
      </c>
      <c r="C58" s="172">
        <f t="shared" si="50"/>
        <v>0</v>
      </c>
      <c r="D58" s="172">
        <f t="shared" si="50"/>
        <v>0</v>
      </c>
      <c r="E58" s="172">
        <f t="shared" si="50"/>
        <v>0</v>
      </c>
      <c r="F58" s="172">
        <f t="shared" si="50"/>
        <v>0</v>
      </c>
      <c r="G58" s="172">
        <f t="shared" si="50"/>
        <v>0</v>
      </c>
      <c r="H58" s="172">
        <f t="shared" si="50"/>
        <v>0</v>
      </c>
      <c r="I58" s="172">
        <f t="shared" si="50"/>
        <v>0</v>
      </c>
      <c r="J58" s="172">
        <f t="shared" si="50"/>
        <v>0</v>
      </c>
      <c r="K58" s="172">
        <f t="shared" si="50"/>
        <v>0</v>
      </c>
      <c r="L58" s="172">
        <f t="shared" si="50"/>
        <v>0</v>
      </c>
      <c r="M58" s="172">
        <f t="shared" si="50"/>
        <v>0</v>
      </c>
      <c r="N58" s="172">
        <f t="shared" si="50"/>
        <v>0</v>
      </c>
      <c r="O58" s="172">
        <f t="shared" si="50"/>
        <v>0</v>
      </c>
      <c r="P58" s="172">
        <f t="shared" si="50"/>
        <v>0</v>
      </c>
      <c r="Q58" s="172">
        <f t="shared" si="50"/>
        <v>0</v>
      </c>
      <c r="R58" s="172">
        <f t="shared" si="50"/>
        <v>0</v>
      </c>
      <c r="S58" s="172">
        <f t="shared" si="50"/>
        <v>0</v>
      </c>
      <c r="T58" s="144"/>
    </row>
    <row r="59" spans="1:20" ht="16" customHeight="1" thickBot="1" x14ac:dyDescent="0.25">
      <c r="A59" s="173"/>
      <c r="B59" s="263"/>
      <c r="C59" s="264"/>
      <c r="D59" s="264"/>
      <c r="E59" s="264"/>
      <c r="F59" s="264"/>
      <c r="G59" s="264"/>
      <c r="H59" s="264"/>
      <c r="I59" s="264"/>
      <c r="J59" s="264"/>
      <c r="K59" s="264"/>
      <c r="L59" s="264"/>
      <c r="M59" s="264"/>
      <c r="N59" s="264"/>
      <c r="O59" s="264"/>
      <c r="P59" s="264"/>
      <c r="Q59" s="264"/>
      <c r="R59" s="264"/>
      <c r="S59" s="265"/>
      <c r="T59" s="144"/>
    </row>
    <row r="60" spans="1:20" ht="16" customHeight="1" thickBot="1" x14ac:dyDescent="0.25">
      <c r="A60" s="17" t="s">
        <v>0</v>
      </c>
      <c r="B60" s="170">
        <v>0</v>
      </c>
      <c r="C60" s="170">
        <v>0</v>
      </c>
      <c r="D60" s="170">
        <v>0</v>
      </c>
      <c r="E60" s="170">
        <v>0</v>
      </c>
      <c r="F60" s="170">
        <v>0</v>
      </c>
      <c r="G60" s="170">
        <v>0</v>
      </c>
      <c r="H60" s="170">
        <v>0</v>
      </c>
      <c r="I60" s="170">
        <v>0</v>
      </c>
      <c r="J60" s="170">
        <v>0</v>
      </c>
      <c r="K60" s="170">
        <v>0</v>
      </c>
      <c r="L60" s="170">
        <v>0</v>
      </c>
      <c r="M60" s="170">
        <v>0</v>
      </c>
      <c r="N60" s="170">
        <v>0</v>
      </c>
      <c r="O60" s="170">
        <v>0</v>
      </c>
      <c r="P60" s="170">
        <v>0</v>
      </c>
      <c r="Q60" s="170">
        <v>0</v>
      </c>
      <c r="R60" s="170">
        <v>0</v>
      </c>
      <c r="S60" s="170">
        <v>0</v>
      </c>
      <c r="T60" s="144"/>
    </row>
    <row r="61" spans="1:20" ht="16" customHeight="1" thickBot="1" x14ac:dyDescent="0.25">
      <c r="A61" s="17" t="s">
        <v>1</v>
      </c>
      <c r="B61" s="170">
        <v>0</v>
      </c>
      <c r="C61" s="170">
        <v>0</v>
      </c>
      <c r="D61" s="170">
        <v>0</v>
      </c>
      <c r="E61" s="170">
        <v>0</v>
      </c>
      <c r="F61" s="170">
        <v>0</v>
      </c>
      <c r="G61" s="170">
        <v>0</v>
      </c>
      <c r="H61" s="170">
        <v>0</v>
      </c>
      <c r="I61" s="170">
        <v>0</v>
      </c>
      <c r="J61" s="170">
        <v>0</v>
      </c>
      <c r="K61" s="170">
        <v>0</v>
      </c>
      <c r="L61" s="170">
        <v>0</v>
      </c>
      <c r="M61" s="170">
        <v>0</v>
      </c>
      <c r="N61" s="170">
        <v>0</v>
      </c>
      <c r="O61" s="170">
        <v>0</v>
      </c>
      <c r="P61" s="170">
        <v>0</v>
      </c>
      <c r="Q61" s="170">
        <v>0</v>
      </c>
      <c r="R61" s="170">
        <v>0</v>
      </c>
      <c r="S61" s="170">
        <v>0</v>
      </c>
      <c r="T61" s="144"/>
    </row>
    <row r="62" spans="1:20" ht="16" customHeight="1" thickBot="1" x14ac:dyDescent="0.25">
      <c r="A62" s="17" t="s">
        <v>2</v>
      </c>
      <c r="B62" s="172">
        <f>IF(B61=0,0,B60/B61)</f>
        <v>0</v>
      </c>
      <c r="C62" s="172">
        <f>IF(C61=0,0,C60/C61)</f>
        <v>0</v>
      </c>
      <c r="D62" s="172">
        <f t="shared" ref="D62:S62" si="51">IF(D61=0,0,D60/D61)</f>
        <v>0</v>
      </c>
      <c r="E62" s="172">
        <f t="shared" si="51"/>
        <v>0</v>
      </c>
      <c r="F62" s="172">
        <f t="shared" si="51"/>
        <v>0</v>
      </c>
      <c r="G62" s="172">
        <f t="shared" si="51"/>
        <v>0</v>
      </c>
      <c r="H62" s="172">
        <f t="shared" si="51"/>
        <v>0</v>
      </c>
      <c r="I62" s="172">
        <f t="shared" si="51"/>
        <v>0</v>
      </c>
      <c r="J62" s="172">
        <f t="shared" si="51"/>
        <v>0</v>
      </c>
      <c r="K62" s="172">
        <f t="shared" si="51"/>
        <v>0</v>
      </c>
      <c r="L62" s="172">
        <f t="shared" si="51"/>
        <v>0</v>
      </c>
      <c r="M62" s="172">
        <f t="shared" si="51"/>
        <v>0</v>
      </c>
      <c r="N62" s="172">
        <f t="shared" si="51"/>
        <v>0</v>
      </c>
      <c r="O62" s="172">
        <f t="shared" si="51"/>
        <v>0</v>
      </c>
      <c r="P62" s="172">
        <f t="shared" si="51"/>
        <v>0</v>
      </c>
      <c r="Q62" s="172">
        <f t="shared" si="51"/>
        <v>0</v>
      </c>
      <c r="R62" s="172">
        <f t="shared" si="51"/>
        <v>0</v>
      </c>
      <c r="S62" s="172">
        <f t="shared" si="51"/>
        <v>0</v>
      </c>
      <c r="T62" s="144"/>
    </row>
    <row r="63" spans="1:20" ht="16" customHeight="1" thickBot="1" x14ac:dyDescent="0.25">
      <c r="A63" s="173"/>
      <c r="B63" s="263"/>
      <c r="C63" s="264"/>
      <c r="D63" s="264"/>
      <c r="E63" s="264"/>
      <c r="F63" s="264"/>
      <c r="G63" s="264"/>
      <c r="H63" s="264"/>
      <c r="I63" s="264"/>
      <c r="J63" s="264"/>
      <c r="K63" s="264"/>
      <c r="L63" s="264"/>
      <c r="M63" s="264"/>
      <c r="N63" s="264"/>
      <c r="O63" s="264"/>
      <c r="P63" s="264"/>
      <c r="Q63" s="264"/>
      <c r="R63" s="264"/>
      <c r="S63" s="265"/>
      <c r="T63" s="144"/>
    </row>
    <row r="64" spans="1:20" ht="16" customHeight="1" thickBot="1" x14ac:dyDescent="0.25">
      <c r="A64" s="17" t="s">
        <v>0</v>
      </c>
      <c r="B64" s="170">
        <v>0</v>
      </c>
      <c r="C64" s="170">
        <v>0</v>
      </c>
      <c r="D64" s="170">
        <v>0</v>
      </c>
      <c r="E64" s="170">
        <v>0</v>
      </c>
      <c r="F64" s="170">
        <v>0</v>
      </c>
      <c r="G64" s="170">
        <v>0</v>
      </c>
      <c r="H64" s="170">
        <v>0</v>
      </c>
      <c r="I64" s="170">
        <v>0</v>
      </c>
      <c r="J64" s="170">
        <v>0</v>
      </c>
      <c r="K64" s="170">
        <v>0</v>
      </c>
      <c r="L64" s="170">
        <v>0</v>
      </c>
      <c r="M64" s="170">
        <v>0</v>
      </c>
      <c r="N64" s="170">
        <v>0</v>
      </c>
      <c r="O64" s="170">
        <v>0</v>
      </c>
      <c r="P64" s="170">
        <v>0</v>
      </c>
      <c r="Q64" s="170">
        <v>0</v>
      </c>
      <c r="R64" s="170">
        <v>0</v>
      </c>
      <c r="S64" s="170">
        <v>0</v>
      </c>
      <c r="T64" s="144"/>
    </row>
    <row r="65" spans="1:20" ht="16" customHeight="1" thickBot="1" x14ac:dyDescent="0.25">
      <c r="A65" s="17" t="s">
        <v>1</v>
      </c>
      <c r="B65" s="170">
        <v>0</v>
      </c>
      <c r="C65" s="170">
        <v>0</v>
      </c>
      <c r="D65" s="170">
        <v>0</v>
      </c>
      <c r="E65" s="170">
        <v>0</v>
      </c>
      <c r="F65" s="170">
        <v>0</v>
      </c>
      <c r="G65" s="170">
        <v>0</v>
      </c>
      <c r="H65" s="170">
        <v>0</v>
      </c>
      <c r="I65" s="170">
        <v>0</v>
      </c>
      <c r="J65" s="170">
        <v>0</v>
      </c>
      <c r="K65" s="170">
        <v>0</v>
      </c>
      <c r="L65" s="170">
        <v>0</v>
      </c>
      <c r="M65" s="170">
        <v>0</v>
      </c>
      <c r="N65" s="170">
        <v>0</v>
      </c>
      <c r="O65" s="170">
        <v>0</v>
      </c>
      <c r="P65" s="170">
        <v>0</v>
      </c>
      <c r="Q65" s="170">
        <v>0</v>
      </c>
      <c r="R65" s="170">
        <v>0</v>
      </c>
      <c r="S65" s="170">
        <v>0</v>
      </c>
      <c r="T65" s="144"/>
    </row>
    <row r="66" spans="1:20" ht="16" customHeight="1" thickBot="1" x14ac:dyDescent="0.25">
      <c r="A66" s="17" t="s">
        <v>2</v>
      </c>
      <c r="B66" s="172">
        <f t="shared" ref="B66:S66" si="52">IF(B65=0,0,B64/B65)</f>
        <v>0</v>
      </c>
      <c r="C66" s="172">
        <f t="shared" si="52"/>
        <v>0</v>
      </c>
      <c r="D66" s="172">
        <f t="shared" si="52"/>
        <v>0</v>
      </c>
      <c r="E66" s="172">
        <f t="shared" si="52"/>
        <v>0</v>
      </c>
      <c r="F66" s="172">
        <f t="shared" si="52"/>
        <v>0</v>
      </c>
      <c r="G66" s="172">
        <f t="shared" si="52"/>
        <v>0</v>
      </c>
      <c r="H66" s="172">
        <f t="shared" si="52"/>
        <v>0</v>
      </c>
      <c r="I66" s="172">
        <f t="shared" si="52"/>
        <v>0</v>
      </c>
      <c r="J66" s="172">
        <f t="shared" si="52"/>
        <v>0</v>
      </c>
      <c r="K66" s="172">
        <f t="shared" si="52"/>
        <v>0</v>
      </c>
      <c r="L66" s="172">
        <f t="shared" si="52"/>
        <v>0</v>
      </c>
      <c r="M66" s="172">
        <f t="shared" si="52"/>
        <v>0</v>
      </c>
      <c r="N66" s="172">
        <f t="shared" si="52"/>
        <v>0</v>
      </c>
      <c r="O66" s="172">
        <f t="shared" si="52"/>
        <v>0</v>
      </c>
      <c r="P66" s="172">
        <f t="shared" si="52"/>
        <v>0</v>
      </c>
      <c r="Q66" s="172">
        <f t="shared" si="52"/>
        <v>0</v>
      </c>
      <c r="R66" s="172">
        <f t="shared" si="52"/>
        <v>0</v>
      </c>
      <c r="S66" s="172">
        <f t="shared" si="52"/>
        <v>0</v>
      </c>
      <c r="T66" s="144"/>
    </row>
    <row r="67" spans="1:20" ht="16" customHeight="1" thickBot="1" x14ac:dyDescent="0.25">
      <c r="A67" s="269"/>
      <c r="B67" s="269"/>
      <c r="C67" s="269"/>
      <c r="D67" s="269"/>
      <c r="E67" s="269"/>
      <c r="F67" s="269"/>
      <c r="G67" s="269"/>
      <c r="H67" s="269"/>
      <c r="I67" s="269"/>
      <c r="J67" s="175"/>
      <c r="K67" s="175"/>
      <c r="L67" s="175"/>
      <c r="M67" s="175"/>
      <c r="N67" s="175"/>
      <c r="O67" s="175"/>
      <c r="P67" s="175"/>
      <c r="Q67" s="175"/>
      <c r="R67" s="175"/>
      <c r="S67" s="175"/>
      <c r="T67" s="144"/>
    </row>
    <row r="68" spans="1:20" ht="16" customHeight="1" thickBot="1" x14ac:dyDescent="0.25">
      <c r="A68" s="17" t="s">
        <v>37</v>
      </c>
      <c r="B68" s="176">
        <f>B32+B36+B40+B44+B48+B52+B56+B60+B64</f>
        <v>0</v>
      </c>
      <c r="C68" s="176">
        <f t="shared" ref="C68:S68" si="53">C32+C36+C40+C44+C48+C52+C56+C60+C64</f>
        <v>0</v>
      </c>
      <c r="D68" s="176">
        <f t="shared" si="53"/>
        <v>0</v>
      </c>
      <c r="E68" s="176">
        <f t="shared" si="53"/>
        <v>0</v>
      </c>
      <c r="F68" s="176">
        <f t="shared" si="53"/>
        <v>0</v>
      </c>
      <c r="G68" s="176">
        <f t="shared" si="53"/>
        <v>0</v>
      </c>
      <c r="H68" s="176">
        <f t="shared" si="53"/>
        <v>0</v>
      </c>
      <c r="I68" s="176">
        <f t="shared" si="53"/>
        <v>0</v>
      </c>
      <c r="J68" s="176">
        <f t="shared" si="53"/>
        <v>0</v>
      </c>
      <c r="K68" s="176">
        <f t="shared" si="53"/>
        <v>0</v>
      </c>
      <c r="L68" s="176">
        <f t="shared" si="53"/>
        <v>0</v>
      </c>
      <c r="M68" s="176">
        <f t="shared" si="53"/>
        <v>0</v>
      </c>
      <c r="N68" s="176">
        <f t="shared" si="53"/>
        <v>0</v>
      </c>
      <c r="O68" s="176">
        <f t="shared" si="53"/>
        <v>0</v>
      </c>
      <c r="P68" s="176">
        <f t="shared" si="53"/>
        <v>0</v>
      </c>
      <c r="Q68" s="176">
        <f t="shared" si="53"/>
        <v>0</v>
      </c>
      <c r="R68" s="176">
        <f t="shared" si="53"/>
        <v>0</v>
      </c>
      <c r="S68" s="176">
        <f t="shared" si="53"/>
        <v>0</v>
      </c>
      <c r="T68" s="144"/>
    </row>
    <row r="69" spans="1:20" ht="16" customHeight="1" thickBot="1" x14ac:dyDescent="0.25">
      <c r="A69" s="17" t="s">
        <v>25</v>
      </c>
      <c r="B69" s="176">
        <f>B33+B37+B41+B45+B49+B53+B57+B61+B65</f>
        <v>0</v>
      </c>
      <c r="C69" s="176">
        <f t="shared" ref="C69:S69" si="54">C33+C37+C41+C45+C49+C53+C57+C61+C65</f>
        <v>0</v>
      </c>
      <c r="D69" s="176">
        <f t="shared" si="54"/>
        <v>0</v>
      </c>
      <c r="E69" s="176">
        <f t="shared" si="54"/>
        <v>0</v>
      </c>
      <c r="F69" s="176">
        <f t="shared" si="54"/>
        <v>0</v>
      </c>
      <c r="G69" s="176">
        <f t="shared" si="54"/>
        <v>0</v>
      </c>
      <c r="H69" s="176">
        <f t="shared" si="54"/>
        <v>0</v>
      </c>
      <c r="I69" s="176">
        <f t="shared" si="54"/>
        <v>0</v>
      </c>
      <c r="J69" s="176">
        <f t="shared" si="54"/>
        <v>0</v>
      </c>
      <c r="K69" s="176">
        <f t="shared" si="54"/>
        <v>0</v>
      </c>
      <c r="L69" s="176">
        <f t="shared" si="54"/>
        <v>0</v>
      </c>
      <c r="M69" s="176">
        <f t="shared" si="54"/>
        <v>0</v>
      </c>
      <c r="N69" s="176">
        <f t="shared" si="54"/>
        <v>0</v>
      </c>
      <c r="O69" s="176">
        <f t="shared" si="54"/>
        <v>0</v>
      </c>
      <c r="P69" s="176">
        <f t="shared" si="54"/>
        <v>0</v>
      </c>
      <c r="Q69" s="176">
        <f t="shared" si="54"/>
        <v>0</v>
      </c>
      <c r="R69" s="176">
        <f t="shared" si="54"/>
        <v>0</v>
      </c>
      <c r="S69" s="176">
        <f t="shared" si="54"/>
        <v>0</v>
      </c>
      <c r="T69" s="144"/>
    </row>
    <row r="70" spans="1:20" ht="16" customHeight="1" thickBot="1" x14ac:dyDescent="0.25">
      <c r="A70" s="2" t="s">
        <v>38</v>
      </c>
      <c r="B70" s="177">
        <f>IF(B69=0,0,B68/B69)</f>
        <v>0</v>
      </c>
      <c r="C70" s="177">
        <f>IF(C69=0,0,C68/C69)</f>
        <v>0</v>
      </c>
      <c r="D70" s="177">
        <f t="shared" ref="D70" si="55">IF(D69=0,0,D68/D69)</f>
        <v>0</v>
      </c>
      <c r="E70" s="177">
        <f t="shared" ref="E70" si="56">IF(E69=0,0,E68/E69)</f>
        <v>0</v>
      </c>
      <c r="F70" s="177">
        <f t="shared" ref="F70" si="57">IF(F69=0,0,F68/F69)</f>
        <v>0</v>
      </c>
      <c r="G70" s="177">
        <f t="shared" ref="G70" si="58">IF(G69=0,0,G68/G69)</f>
        <v>0</v>
      </c>
      <c r="H70" s="177">
        <f t="shared" ref="H70" si="59">IF(H69=0,0,H68/H69)</f>
        <v>0</v>
      </c>
      <c r="I70" s="177">
        <f t="shared" ref="I70:S70" si="60">IF(I69=0,0,I68/I69)</f>
        <v>0</v>
      </c>
      <c r="J70" s="177">
        <f t="shared" si="60"/>
        <v>0</v>
      </c>
      <c r="K70" s="177">
        <f t="shared" si="60"/>
        <v>0</v>
      </c>
      <c r="L70" s="177">
        <f t="shared" si="60"/>
        <v>0</v>
      </c>
      <c r="M70" s="177">
        <f t="shared" si="60"/>
        <v>0</v>
      </c>
      <c r="N70" s="177">
        <f t="shared" si="60"/>
        <v>0</v>
      </c>
      <c r="O70" s="177">
        <f t="shared" si="60"/>
        <v>0</v>
      </c>
      <c r="P70" s="177">
        <f t="shared" si="60"/>
        <v>0</v>
      </c>
      <c r="Q70" s="177">
        <f t="shared" si="60"/>
        <v>0</v>
      </c>
      <c r="R70" s="177">
        <f t="shared" si="60"/>
        <v>0</v>
      </c>
      <c r="S70" s="177">
        <f t="shared" si="60"/>
        <v>0</v>
      </c>
      <c r="T70" s="144"/>
    </row>
    <row r="71" spans="1:20" ht="16" customHeight="1" thickBot="1" x14ac:dyDescent="0.25">
      <c r="A71" s="213"/>
      <c r="B71" s="213"/>
      <c r="C71" s="213"/>
      <c r="D71" s="213"/>
      <c r="E71" s="213"/>
      <c r="F71" s="213"/>
      <c r="G71" s="213"/>
      <c r="H71" s="213"/>
      <c r="I71" s="213"/>
      <c r="J71" s="210"/>
      <c r="K71" s="210"/>
      <c r="L71" s="210"/>
      <c r="M71" s="210"/>
      <c r="N71" s="210"/>
      <c r="O71" s="210"/>
      <c r="P71" s="210"/>
      <c r="Q71" s="210"/>
      <c r="R71" s="210"/>
      <c r="S71" s="210"/>
      <c r="T71" s="210"/>
    </row>
    <row r="72" spans="1:20" ht="16" customHeight="1" thickBot="1" x14ac:dyDescent="0.25">
      <c r="A72" s="227"/>
      <c r="B72" s="227"/>
      <c r="C72" s="227"/>
      <c r="D72" s="227"/>
      <c r="E72" s="227"/>
      <c r="F72" s="227"/>
      <c r="G72" s="227"/>
      <c r="H72" s="227"/>
      <c r="I72" s="227"/>
      <c r="J72" s="227"/>
      <c r="K72" s="227"/>
      <c r="L72" s="227"/>
      <c r="M72" s="227"/>
      <c r="N72" s="227"/>
      <c r="O72" s="227"/>
      <c r="P72" s="227"/>
      <c r="Q72" s="227"/>
      <c r="R72" s="227"/>
      <c r="S72" s="227"/>
      <c r="T72" s="227"/>
    </row>
    <row r="73" spans="1:20" ht="16" customHeight="1" thickBot="1" x14ac:dyDescent="0.25">
      <c r="A73" s="2"/>
      <c r="B73" s="149">
        <f t="shared" ref="B73:S73" si="61">EDATE(START_DATE,B74)</f>
        <v>46235</v>
      </c>
      <c r="C73" s="149">
        <f t="shared" si="61"/>
        <v>46266</v>
      </c>
      <c r="D73" s="149">
        <f t="shared" si="61"/>
        <v>46296</v>
      </c>
      <c r="E73" s="149">
        <f t="shared" si="61"/>
        <v>46327</v>
      </c>
      <c r="F73" s="149">
        <f t="shared" si="61"/>
        <v>46357</v>
      </c>
      <c r="G73" s="149">
        <f t="shared" si="61"/>
        <v>46388</v>
      </c>
      <c r="H73" s="149">
        <f t="shared" si="61"/>
        <v>46419</v>
      </c>
      <c r="I73" s="149">
        <f t="shared" si="61"/>
        <v>46447</v>
      </c>
      <c r="J73" s="149">
        <f t="shared" si="61"/>
        <v>46478</v>
      </c>
      <c r="K73" s="149">
        <f t="shared" si="61"/>
        <v>46508</v>
      </c>
      <c r="L73" s="149">
        <f t="shared" si="61"/>
        <v>46539</v>
      </c>
      <c r="M73" s="149">
        <f t="shared" si="61"/>
        <v>46569</v>
      </c>
      <c r="N73" s="149">
        <f t="shared" si="61"/>
        <v>46600</v>
      </c>
      <c r="O73" s="149">
        <f t="shared" si="61"/>
        <v>46631</v>
      </c>
      <c r="P73" s="149">
        <f t="shared" si="61"/>
        <v>46661</v>
      </c>
      <c r="Q73" s="149">
        <f t="shared" si="61"/>
        <v>46692</v>
      </c>
      <c r="R73" s="149">
        <f t="shared" si="61"/>
        <v>46722</v>
      </c>
      <c r="S73" s="149">
        <f t="shared" si="61"/>
        <v>46753</v>
      </c>
      <c r="T73" s="144"/>
    </row>
    <row r="74" spans="1:20" ht="16" customHeight="1" thickBot="1" x14ac:dyDescent="0.25">
      <c r="A74" s="2" t="s">
        <v>36</v>
      </c>
      <c r="B74" s="163">
        <f>B27</f>
        <v>1</v>
      </c>
      <c r="C74" s="163">
        <f t="shared" ref="C74:Q74" si="62">C27</f>
        <v>2</v>
      </c>
      <c r="D74" s="163">
        <f t="shared" si="62"/>
        <v>3</v>
      </c>
      <c r="E74" s="163">
        <f t="shared" si="62"/>
        <v>4</v>
      </c>
      <c r="F74" s="163">
        <f t="shared" si="62"/>
        <v>5</v>
      </c>
      <c r="G74" s="163">
        <f t="shared" si="62"/>
        <v>6</v>
      </c>
      <c r="H74" s="163">
        <f t="shared" si="62"/>
        <v>7</v>
      </c>
      <c r="I74" s="163">
        <f t="shared" si="62"/>
        <v>8</v>
      </c>
      <c r="J74" s="163">
        <f t="shared" ref="J74:K74" si="63">J27</f>
        <v>9</v>
      </c>
      <c r="K74" s="163">
        <f t="shared" si="63"/>
        <v>10</v>
      </c>
      <c r="L74" s="163">
        <f t="shared" si="62"/>
        <v>11</v>
      </c>
      <c r="M74" s="163">
        <f t="shared" si="62"/>
        <v>12</v>
      </c>
      <c r="N74" s="163">
        <f t="shared" ref="N74:O74" si="64">N27</f>
        <v>13</v>
      </c>
      <c r="O74" s="163">
        <f t="shared" si="64"/>
        <v>14</v>
      </c>
      <c r="P74" s="163">
        <f t="shared" si="62"/>
        <v>15</v>
      </c>
      <c r="Q74" s="163">
        <f t="shared" si="62"/>
        <v>16</v>
      </c>
      <c r="R74" s="163">
        <f t="shared" ref="R74:S74" si="65">R27</f>
        <v>17</v>
      </c>
      <c r="S74" s="163">
        <f t="shared" si="65"/>
        <v>18</v>
      </c>
      <c r="T74" s="144"/>
    </row>
    <row r="75" spans="1:20" ht="16" customHeight="1" thickBot="1" x14ac:dyDescent="0.25">
      <c r="A75" s="213"/>
      <c r="B75" s="213"/>
      <c r="C75" s="213"/>
      <c r="D75" s="213"/>
      <c r="E75" s="213"/>
      <c r="F75" s="213"/>
      <c r="G75" s="213"/>
      <c r="H75" s="213"/>
      <c r="I75" s="213"/>
      <c r="J75" s="210"/>
      <c r="K75" s="210"/>
      <c r="L75" s="210"/>
      <c r="M75" s="210"/>
      <c r="N75" s="210"/>
      <c r="O75" s="210"/>
      <c r="P75" s="210"/>
      <c r="Q75" s="210"/>
      <c r="R75" s="210"/>
      <c r="S75" s="210"/>
      <c r="T75" s="210"/>
    </row>
    <row r="76" spans="1:20" ht="16" customHeight="1" thickBot="1" x14ac:dyDescent="0.25">
      <c r="A76" s="260" t="s">
        <v>142</v>
      </c>
      <c r="B76" s="260"/>
      <c r="C76" s="260"/>
      <c r="D76" s="260"/>
      <c r="E76" s="260"/>
      <c r="F76" s="260"/>
      <c r="G76" s="260"/>
      <c r="H76" s="260"/>
      <c r="I76" s="260"/>
      <c r="J76" s="210"/>
      <c r="K76" s="210"/>
      <c r="L76" s="210"/>
      <c r="M76" s="210"/>
      <c r="N76" s="210"/>
      <c r="O76" s="210"/>
      <c r="P76" s="210"/>
      <c r="Q76" s="210"/>
      <c r="R76" s="210"/>
      <c r="S76" s="210"/>
      <c r="T76" s="210"/>
    </row>
    <row r="77" spans="1:20" ht="16" customHeight="1" thickBot="1" x14ac:dyDescent="0.25">
      <c r="A77" s="267" t="s">
        <v>39</v>
      </c>
      <c r="B77" s="267"/>
      <c r="C77" s="267"/>
      <c r="D77" s="267"/>
      <c r="E77" s="267"/>
      <c r="F77" s="267"/>
      <c r="G77" s="267"/>
      <c r="H77" s="267"/>
      <c r="I77" s="267"/>
      <c r="J77" s="227"/>
      <c r="K77" s="227"/>
      <c r="L77" s="227"/>
      <c r="M77" s="227"/>
      <c r="N77" s="227"/>
      <c r="O77" s="227"/>
      <c r="P77" s="227"/>
      <c r="Q77" s="227"/>
      <c r="R77" s="227"/>
      <c r="S77" s="227"/>
      <c r="T77" s="227"/>
    </row>
    <row r="78" spans="1:20" ht="35" thickBot="1" x14ac:dyDescent="0.25">
      <c r="A78" s="169" t="s">
        <v>40</v>
      </c>
      <c r="B78" s="263"/>
      <c r="C78" s="264"/>
      <c r="D78" s="264"/>
      <c r="E78" s="264"/>
      <c r="F78" s="264"/>
      <c r="G78" s="264"/>
      <c r="H78" s="264"/>
      <c r="I78" s="264"/>
      <c r="J78" s="264"/>
      <c r="K78" s="264"/>
      <c r="L78" s="264"/>
      <c r="M78" s="264"/>
      <c r="N78" s="264"/>
      <c r="O78" s="264"/>
      <c r="P78" s="264"/>
      <c r="Q78" s="264"/>
      <c r="R78" s="264"/>
      <c r="S78" s="265"/>
      <c r="T78" s="144"/>
    </row>
    <row r="79" spans="1:20" ht="16" customHeight="1" thickBot="1" x14ac:dyDescent="0.25">
      <c r="A79" s="17" t="s">
        <v>0</v>
      </c>
      <c r="B79" s="170">
        <v>0</v>
      </c>
      <c r="C79" s="170">
        <v>0</v>
      </c>
      <c r="D79" s="170">
        <v>0</v>
      </c>
      <c r="E79" s="170">
        <v>0</v>
      </c>
      <c r="F79" s="153">
        <v>0</v>
      </c>
      <c r="G79" s="153">
        <v>0</v>
      </c>
      <c r="H79" s="153">
        <v>0</v>
      </c>
      <c r="I79" s="153">
        <v>0</v>
      </c>
      <c r="J79" s="153">
        <v>0</v>
      </c>
      <c r="K79" s="153">
        <v>0</v>
      </c>
      <c r="L79" s="153">
        <v>0</v>
      </c>
      <c r="M79" s="153">
        <v>0</v>
      </c>
      <c r="N79" s="153">
        <v>0</v>
      </c>
      <c r="O79" s="153">
        <v>0</v>
      </c>
      <c r="P79" s="153">
        <v>0</v>
      </c>
      <c r="Q79" s="153">
        <v>0</v>
      </c>
      <c r="R79" s="153">
        <v>0</v>
      </c>
      <c r="S79" s="153">
        <v>0</v>
      </c>
      <c r="T79" s="144"/>
    </row>
    <row r="80" spans="1:20" ht="16" customHeight="1" thickBot="1" x14ac:dyDescent="0.25">
      <c r="A80" s="17" t="s">
        <v>1</v>
      </c>
      <c r="B80" s="153">
        <v>0</v>
      </c>
      <c r="C80" s="153">
        <v>0</v>
      </c>
      <c r="D80" s="153">
        <v>0</v>
      </c>
      <c r="E80" s="153">
        <v>0</v>
      </c>
      <c r="F80" s="153">
        <v>0</v>
      </c>
      <c r="G80" s="153">
        <v>0</v>
      </c>
      <c r="H80" s="153">
        <v>0</v>
      </c>
      <c r="I80" s="153">
        <v>0</v>
      </c>
      <c r="J80" s="153">
        <v>0</v>
      </c>
      <c r="K80" s="153">
        <v>0</v>
      </c>
      <c r="L80" s="153">
        <v>0</v>
      </c>
      <c r="M80" s="153">
        <v>0</v>
      </c>
      <c r="N80" s="153">
        <v>0</v>
      </c>
      <c r="O80" s="153">
        <v>0</v>
      </c>
      <c r="P80" s="153">
        <v>0</v>
      </c>
      <c r="Q80" s="153">
        <v>0</v>
      </c>
      <c r="R80" s="153">
        <v>0</v>
      </c>
      <c r="S80" s="153">
        <v>0</v>
      </c>
      <c r="T80" s="144"/>
    </row>
    <row r="81" spans="1:20" ht="16" customHeight="1" thickBot="1" x14ac:dyDescent="0.25">
      <c r="A81" s="17" t="s">
        <v>2</v>
      </c>
      <c r="B81" s="172">
        <f>IF(B80=0,0,B79/B80)</f>
        <v>0</v>
      </c>
      <c r="C81" s="172">
        <f>IF(C80=0,0,C79/C80)</f>
        <v>0</v>
      </c>
      <c r="D81" s="172">
        <f t="shared" ref="D81" si="66">IF(D80=0,0,D79/D80)</f>
        <v>0</v>
      </c>
      <c r="E81" s="172">
        <f t="shared" ref="E81" si="67">IF(E80=0,0,E79/E80)</f>
        <v>0</v>
      </c>
      <c r="F81" s="172">
        <f t="shared" ref="F81" si="68">IF(F80=0,0,F79/F80)</f>
        <v>0</v>
      </c>
      <c r="G81" s="172">
        <f t="shared" ref="G81" si="69">IF(G80=0,0,G79/G80)</f>
        <v>0</v>
      </c>
      <c r="H81" s="172">
        <f t="shared" ref="H81" si="70">IF(H80=0,0,H79/H80)</f>
        <v>0</v>
      </c>
      <c r="I81" s="172">
        <f t="shared" ref="I81:Q81" si="71">IF(I80=0,0,I79/I80)</f>
        <v>0</v>
      </c>
      <c r="J81" s="172">
        <f t="shared" ref="J81:K81" si="72">IF(J80=0,0,J79/J80)</f>
        <v>0</v>
      </c>
      <c r="K81" s="172">
        <f t="shared" si="72"/>
        <v>0</v>
      </c>
      <c r="L81" s="172">
        <f t="shared" si="71"/>
        <v>0</v>
      </c>
      <c r="M81" s="172">
        <f t="shared" si="71"/>
        <v>0</v>
      </c>
      <c r="N81" s="172">
        <f t="shared" ref="N81:O81" si="73">IF(N80=0,0,N79/N80)</f>
        <v>0</v>
      </c>
      <c r="O81" s="172">
        <f t="shared" si="73"/>
        <v>0</v>
      </c>
      <c r="P81" s="172">
        <f t="shared" si="71"/>
        <v>0</v>
      </c>
      <c r="Q81" s="172">
        <f t="shared" si="71"/>
        <v>0</v>
      </c>
      <c r="R81" s="172">
        <f t="shared" ref="R81:S81" si="74">IF(R80=0,0,R79/R80)</f>
        <v>0</v>
      </c>
      <c r="S81" s="172">
        <f t="shared" si="74"/>
        <v>0</v>
      </c>
      <c r="T81" s="144"/>
    </row>
    <row r="82" spans="1:20" ht="16" customHeight="1" thickBot="1" x14ac:dyDescent="0.25">
      <c r="A82" s="169" t="s">
        <v>41</v>
      </c>
      <c r="B82" s="263"/>
      <c r="C82" s="264"/>
      <c r="D82" s="264"/>
      <c r="E82" s="264"/>
      <c r="F82" s="264"/>
      <c r="G82" s="264"/>
      <c r="H82" s="264"/>
      <c r="I82" s="264"/>
      <c r="J82" s="264"/>
      <c r="K82" s="264"/>
      <c r="L82" s="264"/>
      <c r="M82" s="264"/>
      <c r="N82" s="264"/>
      <c r="O82" s="264"/>
      <c r="P82" s="264"/>
      <c r="Q82" s="264"/>
      <c r="R82" s="264"/>
      <c r="S82" s="265"/>
      <c r="T82" s="144"/>
    </row>
    <row r="83" spans="1:20" ht="16" customHeight="1" thickBot="1" x14ac:dyDescent="0.25">
      <c r="A83" s="17" t="s">
        <v>0</v>
      </c>
      <c r="B83" s="170">
        <v>0</v>
      </c>
      <c r="C83" s="170">
        <v>0</v>
      </c>
      <c r="D83" s="170">
        <v>0</v>
      </c>
      <c r="E83" s="170">
        <v>0</v>
      </c>
      <c r="F83" s="153">
        <v>0</v>
      </c>
      <c r="G83" s="153">
        <v>0</v>
      </c>
      <c r="H83" s="153">
        <v>0</v>
      </c>
      <c r="I83" s="153">
        <v>0</v>
      </c>
      <c r="J83" s="153">
        <v>0</v>
      </c>
      <c r="K83" s="153">
        <v>0</v>
      </c>
      <c r="L83" s="153">
        <v>0</v>
      </c>
      <c r="M83" s="153">
        <v>0</v>
      </c>
      <c r="N83" s="153">
        <v>0</v>
      </c>
      <c r="O83" s="153">
        <v>0</v>
      </c>
      <c r="P83" s="153">
        <v>0</v>
      </c>
      <c r="Q83" s="153">
        <v>0</v>
      </c>
      <c r="R83" s="153">
        <v>0</v>
      </c>
      <c r="S83" s="153">
        <v>0</v>
      </c>
      <c r="T83" s="144"/>
    </row>
    <row r="84" spans="1:20" ht="16" customHeight="1" thickBot="1" x14ac:dyDescent="0.25">
      <c r="A84" s="17" t="s">
        <v>1</v>
      </c>
      <c r="B84" s="153">
        <v>0</v>
      </c>
      <c r="C84" s="153">
        <v>0</v>
      </c>
      <c r="D84" s="153">
        <v>0</v>
      </c>
      <c r="E84" s="153">
        <v>0</v>
      </c>
      <c r="F84" s="153">
        <v>0</v>
      </c>
      <c r="G84" s="153">
        <v>0</v>
      </c>
      <c r="H84" s="153">
        <v>0</v>
      </c>
      <c r="I84" s="153">
        <v>0</v>
      </c>
      <c r="J84" s="153">
        <v>0</v>
      </c>
      <c r="K84" s="153">
        <v>0</v>
      </c>
      <c r="L84" s="153">
        <v>0</v>
      </c>
      <c r="M84" s="153">
        <v>0</v>
      </c>
      <c r="N84" s="153">
        <v>0</v>
      </c>
      <c r="O84" s="153">
        <v>0</v>
      </c>
      <c r="P84" s="153">
        <v>0</v>
      </c>
      <c r="Q84" s="153">
        <v>0</v>
      </c>
      <c r="R84" s="153">
        <v>0</v>
      </c>
      <c r="S84" s="153">
        <v>0</v>
      </c>
      <c r="T84" s="144"/>
    </row>
    <row r="85" spans="1:20" ht="16" customHeight="1" thickBot="1" x14ac:dyDescent="0.25">
      <c r="A85" s="17" t="s">
        <v>2</v>
      </c>
      <c r="B85" s="172">
        <f>IF(B84=0,0,B83/B84)</f>
        <v>0</v>
      </c>
      <c r="C85" s="172">
        <f>IF(C84=0,0,C83/C84)</f>
        <v>0</v>
      </c>
      <c r="D85" s="172">
        <f t="shared" ref="D85" si="75">IF(D84=0,0,D83/D84)</f>
        <v>0</v>
      </c>
      <c r="E85" s="172">
        <f t="shared" ref="E85" si="76">IF(E84=0,0,E83/E84)</f>
        <v>0</v>
      </c>
      <c r="F85" s="172">
        <f t="shared" ref="F85" si="77">IF(F84=0,0,F83/F84)</f>
        <v>0</v>
      </c>
      <c r="G85" s="172">
        <f t="shared" ref="G85" si="78">IF(G84=0,0,G83/G84)</f>
        <v>0</v>
      </c>
      <c r="H85" s="172">
        <f t="shared" ref="H85" si="79">IF(H84=0,0,H83/H84)</f>
        <v>0</v>
      </c>
      <c r="I85" s="172">
        <f t="shared" ref="I85:Q85" si="80">IF(I84=0,0,I83/I84)</f>
        <v>0</v>
      </c>
      <c r="J85" s="172">
        <f t="shared" ref="J85:K85" si="81">IF(J84=0,0,J83/J84)</f>
        <v>0</v>
      </c>
      <c r="K85" s="172">
        <f t="shared" si="81"/>
        <v>0</v>
      </c>
      <c r="L85" s="172">
        <f t="shared" si="80"/>
        <v>0</v>
      </c>
      <c r="M85" s="172">
        <f t="shared" si="80"/>
        <v>0</v>
      </c>
      <c r="N85" s="172">
        <f t="shared" ref="N85:O85" si="82">IF(N84=0,0,N83/N84)</f>
        <v>0</v>
      </c>
      <c r="O85" s="172">
        <f t="shared" si="82"/>
        <v>0</v>
      </c>
      <c r="P85" s="172">
        <f t="shared" si="80"/>
        <v>0</v>
      </c>
      <c r="Q85" s="172">
        <f t="shared" si="80"/>
        <v>0</v>
      </c>
      <c r="R85" s="172">
        <f t="shared" ref="R85:S85" si="83">IF(R84=0,0,R83/R84)</f>
        <v>0</v>
      </c>
      <c r="S85" s="172">
        <f t="shared" si="83"/>
        <v>0</v>
      </c>
      <c r="T85" s="144"/>
    </row>
    <row r="86" spans="1:20" ht="16" customHeight="1" thickBot="1" x14ac:dyDescent="0.25">
      <c r="A86" s="169" t="s">
        <v>42</v>
      </c>
      <c r="B86" s="263"/>
      <c r="C86" s="264"/>
      <c r="D86" s="264"/>
      <c r="E86" s="264"/>
      <c r="F86" s="264"/>
      <c r="G86" s="264"/>
      <c r="H86" s="264"/>
      <c r="I86" s="264"/>
      <c r="J86" s="264"/>
      <c r="K86" s="264"/>
      <c r="L86" s="264"/>
      <c r="M86" s="264"/>
      <c r="N86" s="264"/>
      <c r="O86" s="264"/>
      <c r="P86" s="264"/>
      <c r="Q86" s="264"/>
      <c r="R86" s="264"/>
      <c r="S86" s="265"/>
      <c r="T86" s="144"/>
    </row>
    <row r="87" spans="1:20" ht="16" customHeight="1" thickBot="1" x14ac:dyDescent="0.25">
      <c r="A87" s="17" t="s">
        <v>0</v>
      </c>
      <c r="B87" s="170">
        <v>0</v>
      </c>
      <c r="C87" s="170">
        <v>0</v>
      </c>
      <c r="D87" s="170">
        <v>0</v>
      </c>
      <c r="E87" s="170">
        <v>0</v>
      </c>
      <c r="F87" s="153">
        <v>0</v>
      </c>
      <c r="G87" s="153">
        <v>0</v>
      </c>
      <c r="H87" s="153">
        <v>0</v>
      </c>
      <c r="I87" s="153">
        <v>0</v>
      </c>
      <c r="J87" s="153">
        <v>0</v>
      </c>
      <c r="K87" s="153">
        <v>0</v>
      </c>
      <c r="L87" s="153">
        <v>0</v>
      </c>
      <c r="M87" s="153">
        <v>0</v>
      </c>
      <c r="N87" s="153">
        <v>0</v>
      </c>
      <c r="O87" s="153">
        <v>0</v>
      </c>
      <c r="P87" s="153">
        <v>0</v>
      </c>
      <c r="Q87" s="153">
        <v>0</v>
      </c>
      <c r="R87" s="153">
        <v>0</v>
      </c>
      <c r="S87" s="153">
        <v>0</v>
      </c>
      <c r="T87" s="144"/>
    </row>
    <row r="88" spans="1:20" ht="16" customHeight="1" thickBot="1" x14ac:dyDescent="0.25">
      <c r="A88" s="17" t="s">
        <v>1</v>
      </c>
      <c r="B88" s="153">
        <v>0</v>
      </c>
      <c r="C88" s="153">
        <v>0</v>
      </c>
      <c r="D88" s="153">
        <v>0</v>
      </c>
      <c r="E88" s="153">
        <v>0</v>
      </c>
      <c r="F88" s="153">
        <v>0</v>
      </c>
      <c r="G88" s="153">
        <v>0</v>
      </c>
      <c r="H88" s="153">
        <v>0</v>
      </c>
      <c r="I88" s="153">
        <v>0</v>
      </c>
      <c r="J88" s="153">
        <v>0</v>
      </c>
      <c r="K88" s="153">
        <v>0</v>
      </c>
      <c r="L88" s="153">
        <v>0</v>
      </c>
      <c r="M88" s="153">
        <v>0</v>
      </c>
      <c r="N88" s="153">
        <v>0</v>
      </c>
      <c r="O88" s="153">
        <v>0</v>
      </c>
      <c r="P88" s="153">
        <v>0</v>
      </c>
      <c r="Q88" s="153">
        <v>0</v>
      </c>
      <c r="R88" s="153">
        <v>0</v>
      </c>
      <c r="S88" s="153">
        <v>0</v>
      </c>
      <c r="T88" s="144"/>
    </row>
    <row r="89" spans="1:20" ht="16" customHeight="1" thickBot="1" x14ac:dyDescent="0.25">
      <c r="A89" s="17" t="s">
        <v>2</v>
      </c>
      <c r="B89" s="172">
        <f>IF(B88=0,0,B87/B88)</f>
        <v>0</v>
      </c>
      <c r="C89" s="172">
        <f>IF(C88=0,0,C87/C88)</f>
        <v>0</v>
      </c>
      <c r="D89" s="172">
        <f t="shared" ref="D89" si="84">IF(D88=0,0,D87/D88)</f>
        <v>0</v>
      </c>
      <c r="E89" s="172">
        <f t="shared" ref="E89" si="85">IF(E88=0,0,E87/E88)</f>
        <v>0</v>
      </c>
      <c r="F89" s="172">
        <f t="shared" ref="F89" si="86">IF(F88=0,0,F87/F88)</f>
        <v>0</v>
      </c>
      <c r="G89" s="172">
        <f t="shared" ref="G89" si="87">IF(G88=0,0,G87/G88)</f>
        <v>0</v>
      </c>
      <c r="H89" s="172">
        <f t="shared" ref="H89" si="88">IF(H88=0,0,H87/H88)</f>
        <v>0</v>
      </c>
      <c r="I89" s="172">
        <f t="shared" ref="I89:Q89" si="89">IF(I88=0,0,I87/I88)</f>
        <v>0</v>
      </c>
      <c r="J89" s="172">
        <f t="shared" ref="J89:K89" si="90">IF(J88=0,0,J87/J88)</f>
        <v>0</v>
      </c>
      <c r="K89" s="172">
        <f t="shared" si="90"/>
        <v>0</v>
      </c>
      <c r="L89" s="172">
        <f t="shared" si="89"/>
        <v>0</v>
      </c>
      <c r="M89" s="172">
        <f t="shared" si="89"/>
        <v>0</v>
      </c>
      <c r="N89" s="172">
        <f t="shared" ref="N89:O89" si="91">IF(N88=0,0,N87/N88)</f>
        <v>0</v>
      </c>
      <c r="O89" s="172">
        <f t="shared" si="91"/>
        <v>0</v>
      </c>
      <c r="P89" s="172">
        <f t="shared" si="89"/>
        <v>0</v>
      </c>
      <c r="Q89" s="172">
        <f t="shared" si="89"/>
        <v>0</v>
      </c>
      <c r="R89" s="172">
        <f t="shared" ref="R89:S89" si="92">IF(R88=0,0,R87/R88)</f>
        <v>0</v>
      </c>
      <c r="S89" s="172">
        <f t="shared" si="92"/>
        <v>0</v>
      </c>
      <c r="T89" s="144"/>
    </row>
    <row r="90" spans="1:20" ht="16" customHeight="1" thickBot="1" x14ac:dyDescent="0.25">
      <c r="A90" s="169" t="s">
        <v>43</v>
      </c>
      <c r="B90" s="263"/>
      <c r="C90" s="264"/>
      <c r="D90" s="264"/>
      <c r="E90" s="264"/>
      <c r="F90" s="264"/>
      <c r="G90" s="264"/>
      <c r="H90" s="264"/>
      <c r="I90" s="264"/>
      <c r="J90" s="264"/>
      <c r="K90" s="264"/>
      <c r="L90" s="264"/>
      <c r="M90" s="264"/>
      <c r="N90" s="264"/>
      <c r="O90" s="264"/>
      <c r="P90" s="264"/>
      <c r="Q90" s="264"/>
      <c r="R90" s="264"/>
      <c r="S90" s="265"/>
      <c r="T90" s="144"/>
    </row>
    <row r="91" spans="1:20" ht="16" customHeight="1" thickBot="1" x14ac:dyDescent="0.25">
      <c r="A91" s="17" t="s">
        <v>0</v>
      </c>
      <c r="B91" s="170">
        <v>0</v>
      </c>
      <c r="C91" s="170">
        <v>0</v>
      </c>
      <c r="D91" s="170">
        <v>0</v>
      </c>
      <c r="E91" s="170">
        <v>0</v>
      </c>
      <c r="F91" s="170">
        <v>0</v>
      </c>
      <c r="G91" s="170">
        <v>0</v>
      </c>
      <c r="H91" s="170">
        <v>0</v>
      </c>
      <c r="I91" s="170">
        <v>0</v>
      </c>
      <c r="J91" s="170">
        <v>0</v>
      </c>
      <c r="K91" s="170">
        <v>0</v>
      </c>
      <c r="L91" s="170">
        <v>0</v>
      </c>
      <c r="M91" s="170">
        <v>0</v>
      </c>
      <c r="N91" s="170">
        <v>0</v>
      </c>
      <c r="O91" s="170">
        <v>0</v>
      </c>
      <c r="P91" s="170">
        <v>0</v>
      </c>
      <c r="Q91" s="170">
        <v>0</v>
      </c>
      <c r="R91" s="170">
        <v>0</v>
      </c>
      <c r="S91" s="170">
        <v>0</v>
      </c>
      <c r="T91" s="144"/>
    </row>
    <row r="92" spans="1:20" ht="16" customHeight="1" thickBot="1" x14ac:dyDescent="0.25">
      <c r="A92" s="17" t="s">
        <v>1</v>
      </c>
      <c r="B92" s="170">
        <v>0</v>
      </c>
      <c r="C92" s="170">
        <v>0</v>
      </c>
      <c r="D92" s="170">
        <v>0</v>
      </c>
      <c r="E92" s="170">
        <v>0</v>
      </c>
      <c r="F92" s="170">
        <v>0</v>
      </c>
      <c r="G92" s="170">
        <v>0</v>
      </c>
      <c r="H92" s="170">
        <v>0</v>
      </c>
      <c r="I92" s="170">
        <v>0</v>
      </c>
      <c r="J92" s="170">
        <v>0</v>
      </c>
      <c r="K92" s="170">
        <v>0</v>
      </c>
      <c r="L92" s="170">
        <v>0</v>
      </c>
      <c r="M92" s="170">
        <v>0</v>
      </c>
      <c r="N92" s="170">
        <v>0</v>
      </c>
      <c r="O92" s="170">
        <v>0</v>
      </c>
      <c r="P92" s="170">
        <v>0</v>
      </c>
      <c r="Q92" s="170">
        <v>0</v>
      </c>
      <c r="R92" s="170">
        <v>0</v>
      </c>
      <c r="S92" s="170">
        <v>0</v>
      </c>
      <c r="T92" s="144"/>
    </row>
    <row r="93" spans="1:20" ht="16" customHeight="1" thickBot="1" x14ac:dyDescent="0.25">
      <c r="A93" s="17" t="s">
        <v>2</v>
      </c>
      <c r="B93" s="172">
        <f>IF(B92=0,0,B91/B92)</f>
        <v>0</v>
      </c>
      <c r="C93" s="172">
        <f>IF(C92=0,0,C91/C92)</f>
        <v>0</v>
      </c>
      <c r="D93" s="172">
        <f t="shared" ref="D93" si="93">IF(D92=0,0,D91/D92)</f>
        <v>0</v>
      </c>
      <c r="E93" s="172">
        <f t="shared" ref="E93" si="94">IF(E92=0,0,E91/E92)</f>
        <v>0</v>
      </c>
      <c r="F93" s="172">
        <f t="shared" ref="F93" si="95">IF(F92=0,0,F91/F92)</f>
        <v>0</v>
      </c>
      <c r="G93" s="172">
        <f t="shared" ref="G93" si="96">IF(G92=0,0,G91/G92)</f>
        <v>0</v>
      </c>
      <c r="H93" s="172">
        <f t="shared" ref="H93" si="97">IF(H92=0,0,H91/H92)</f>
        <v>0</v>
      </c>
      <c r="I93" s="172">
        <f t="shared" ref="I93:Q93" si="98">IF(I92=0,0,I91/I92)</f>
        <v>0</v>
      </c>
      <c r="J93" s="172">
        <f t="shared" ref="J93:K93" si="99">IF(J92=0,0,J91/J92)</f>
        <v>0</v>
      </c>
      <c r="K93" s="172">
        <f t="shared" si="99"/>
        <v>0</v>
      </c>
      <c r="L93" s="172">
        <f t="shared" si="98"/>
        <v>0</v>
      </c>
      <c r="M93" s="172">
        <f t="shared" si="98"/>
        <v>0</v>
      </c>
      <c r="N93" s="172">
        <f t="shared" ref="N93:O93" si="100">IF(N92=0,0,N91/N92)</f>
        <v>0</v>
      </c>
      <c r="O93" s="172">
        <f t="shared" si="100"/>
        <v>0</v>
      </c>
      <c r="P93" s="172">
        <f t="shared" si="98"/>
        <v>0</v>
      </c>
      <c r="Q93" s="172">
        <f t="shared" si="98"/>
        <v>0</v>
      </c>
      <c r="R93" s="172">
        <f t="shared" ref="R93:S93" si="101">IF(R92=0,0,R91/R92)</f>
        <v>0</v>
      </c>
      <c r="S93" s="172">
        <f t="shared" si="101"/>
        <v>0</v>
      </c>
      <c r="T93" s="144"/>
    </row>
    <row r="94" spans="1:20" ht="16" customHeight="1" thickBot="1" x14ac:dyDescent="0.25">
      <c r="A94" s="173"/>
      <c r="B94" s="263"/>
      <c r="C94" s="264"/>
      <c r="D94" s="264"/>
      <c r="E94" s="264"/>
      <c r="F94" s="264"/>
      <c r="G94" s="264"/>
      <c r="H94" s="264"/>
      <c r="I94" s="264"/>
      <c r="J94" s="264"/>
      <c r="K94" s="264"/>
      <c r="L94" s="264"/>
      <c r="M94" s="264"/>
      <c r="N94" s="264"/>
      <c r="O94" s="264"/>
      <c r="P94" s="264"/>
      <c r="Q94" s="264"/>
      <c r="R94" s="264"/>
      <c r="S94" s="265"/>
      <c r="T94" s="144"/>
    </row>
    <row r="95" spans="1:20" ht="16" customHeight="1" thickBot="1" x14ac:dyDescent="0.25">
      <c r="A95" s="17" t="s">
        <v>0</v>
      </c>
      <c r="B95" s="170">
        <v>0</v>
      </c>
      <c r="C95" s="170">
        <v>0</v>
      </c>
      <c r="D95" s="170">
        <v>0</v>
      </c>
      <c r="E95" s="170">
        <v>0</v>
      </c>
      <c r="F95" s="170">
        <v>0</v>
      </c>
      <c r="G95" s="170">
        <v>0</v>
      </c>
      <c r="H95" s="170">
        <v>0</v>
      </c>
      <c r="I95" s="170">
        <v>0</v>
      </c>
      <c r="J95" s="170">
        <v>0</v>
      </c>
      <c r="K95" s="170">
        <v>0</v>
      </c>
      <c r="L95" s="170">
        <v>0</v>
      </c>
      <c r="M95" s="170">
        <v>0</v>
      </c>
      <c r="N95" s="170">
        <v>0</v>
      </c>
      <c r="O95" s="170">
        <v>0</v>
      </c>
      <c r="P95" s="170">
        <v>0</v>
      </c>
      <c r="Q95" s="170">
        <v>0</v>
      </c>
      <c r="R95" s="170">
        <v>0</v>
      </c>
      <c r="S95" s="170">
        <v>0</v>
      </c>
      <c r="T95" s="144"/>
    </row>
    <row r="96" spans="1:20" ht="16" customHeight="1" thickBot="1" x14ac:dyDescent="0.25">
      <c r="A96" s="17" t="s">
        <v>1</v>
      </c>
      <c r="B96" s="170">
        <v>0</v>
      </c>
      <c r="C96" s="170">
        <v>0</v>
      </c>
      <c r="D96" s="170">
        <v>0</v>
      </c>
      <c r="E96" s="170">
        <v>0</v>
      </c>
      <c r="F96" s="170">
        <v>0</v>
      </c>
      <c r="G96" s="170">
        <v>0</v>
      </c>
      <c r="H96" s="170">
        <v>0</v>
      </c>
      <c r="I96" s="170">
        <v>0</v>
      </c>
      <c r="J96" s="170">
        <v>0</v>
      </c>
      <c r="K96" s="170">
        <v>0</v>
      </c>
      <c r="L96" s="170">
        <v>0</v>
      </c>
      <c r="M96" s="170">
        <v>0</v>
      </c>
      <c r="N96" s="170">
        <v>0</v>
      </c>
      <c r="O96" s="170">
        <v>0</v>
      </c>
      <c r="P96" s="170">
        <v>0</v>
      </c>
      <c r="Q96" s="170">
        <v>0</v>
      </c>
      <c r="R96" s="170">
        <v>0</v>
      </c>
      <c r="S96" s="170">
        <v>0</v>
      </c>
      <c r="T96" s="144"/>
    </row>
    <row r="97" spans="1:20" ht="16" customHeight="1" thickBot="1" x14ac:dyDescent="0.25">
      <c r="A97" s="17" t="s">
        <v>2</v>
      </c>
      <c r="B97" s="172">
        <f t="shared" ref="B97" si="102">IF(B96=0,0,B95/B96)</f>
        <v>0</v>
      </c>
      <c r="C97" s="172">
        <f t="shared" ref="C97" si="103">IF(C96=0,0,C95/C96)</f>
        <v>0</v>
      </c>
      <c r="D97" s="172">
        <f t="shared" ref="D97" si="104">IF(D96=0,0,D95/D96)</f>
        <v>0</v>
      </c>
      <c r="E97" s="172">
        <f t="shared" ref="E97" si="105">IF(E96=0,0,E95/E96)</f>
        <v>0</v>
      </c>
      <c r="F97" s="172">
        <f t="shared" ref="F97" si="106">IF(F96=0,0,F95/F96)</f>
        <v>0</v>
      </c>
      <c r="G97" s="172">
        <f t="shared" ref="G97" si="107">IF(G96=0,0,G95/G96)</f>
        <v>0</v>
      </c>
      <c r="H97" s="172">
        <f t="shared" ref="H97" si="108">IF(H96=0,0,H95/H96)</f>
        <v>0</v>
      </c>
      <c r="I97" s="172">
        <f t="shared" ref="I97" si="109">IF(I96=0,0,I95/I96)</f>
        <v>0</v>
      </c>
      <c r="J97" s="172">
        <f t="shared" ref="J97" si="110">IF(J96=0,0,J95/J96)</f>
        <v>0</v>
      </c>
      <c r="K97" s="172">
        <f t="shared" ref="K97" si="111">IF(K96=0,0,K95/K96)</f>
        <v>0</v>
      </c>
      <c r="L97" s="172">
        <f t="shared" ref="L97" si="112">IF(L96=0,0,L95/L96)</f>
        <v>0</v>
      </c>
      <c r="M97" s="172">
        <f t="shared" ref="M97" si="113">IF(M96=0,0,M95/M96)</f>
        <v>0</v>
      </c>
      <c r="N97" s="172">
        <f t="shared" ref="N97" si="114">IF(N96=0,0,N95/N96)</f>
        <v>0</v>
      </c>
      <c r="O97" s="172">
        <f t="shared" ref="O97" si="115">IF(O96=0,0,O95/O96)</f>
        <v>0</v>
      </c>
      <c r="P97" s="172">
        <f t="shared" ref="P97" si="116">IF(P96=0,0,P95/P96)</f>
        <v>0</v>
      </c>
      <c r="Q97" s="172">
        <f t="shared" ref="Q97" si="117">IF(Q96=0,0,Q95/Q96)</f>
        <v>0</v>
      </c>
      <c r="R97" s="172">
        <f t="shared" ref="R97" si="118">IF(R96=0,0,R95/R96)</f>
        <v>0</v>
      </c>
      <c r="S97" s="172">
        <f t="shared" ref="S97" si="119">IF(S96=0,0,S95/S96)</f>
        <v>0</v>
      </c>
      <c r="T97" s="144"/>
    </row>
    <row r="98" spans="1:20" ht="16" customHeight="1" thickBot="1" x14ac:dyDescent="0.25">
      <c r="A98" s="173"/>
      <c r="B98" s="263"/>
      <c r="C98" s="264"/>
      <c r="D98" s="264"/>
      <c r="E98" s="264"/>
      <c r="F98" s="264"/>
      <c r="G98" s="264"/>
      <c r="H98" s="264"/>
      <c r="I98" s="264"/>
      <c r="J98" s="264"/>
      <c r="K98" s="264"/>
      <c r="L98" s="264"/>
      <c r="M98" s="264"/>
      <c r="N98" s="264"/>
      <c r="O98" s="264"/>
      <c r="P98" s="264"/>
      <c r="Q98" s="264"/>
      <c r="R98" s="264"/>
      <c r="S98" s="265"/>
      <c r="T98" s="144"/>
    </row>
    <row r="99" spans="1:20" ht="16" customHeight="1" thickBot="1" x14ac:dyDescent="0.25">
      <c r="A99" s="17" t="s">
        <v>0</v>
      </c>
      <c r="B99" s="170">
        <v>0</v>
      </c>
      <c r="C99" s="170">
        <v>0</v>
      </c>
      <c r="D99" s="170">
        <v>0</v>
      </c>
      <c r="E99" s="170">
        <v>0</v>
      </c>
      <c r="F99" s="170">
        <v>0</v>
      </c>
      <c r="G99" s="170">
        <v>0</v>
      </c>
      <c r="H99" s="170">
        <v>0</v>
      </c>
      <c r="I99" s="170">
        <v>0</v>
      </c>
      <c r="J99" s="170">
        <v>0</v>
      </c>
      <c r="K99" s="170">
        <v>0</v>
      </c>
      <c r="L99" s="170">
        <v>0</v>
      </c>
      <c r="M99" s="170">
        <v>0</v>
      </c>
      <c r="N99" s="170">
        <v>0</v>
      </c>
      <c r="O99" s="170">
        <v>0</v>
      </c>
      <c r="P99" s="170">
        <v>0</v>
      </c>
      <c r="Q99" s="170">
        <v>0</v>
      </c>
      <c r="R99" s="170">
        <v>0</v>
      </c>
      <c r="S99" s="170">
        <v>0</v>
      </c>
      <c r="T99" s="144"/>
    </row>
    <row r="100" spans="1:20" ht="16" customHeight="1" thickBot="1" x14ac:dyDescent="0.25">
      <c r="A100" s="17" t="s">
        <v>1</v>
      </c>
      <c r="B100" s="170">
        <v>0</v>
      </c>
      <c r="C100" s="170">
        <v>0</v>
      </c>
      <c r="D100" s="170">
        <v>0</v>
      </c>
      <c r="E100" s="170">
        <v>0</v>
      </c>
      <c r="F100" s="170">
        <v>0</v>
      </c>
      <c r="G100" s="170">
        <v>0</v>
      </c>
      <c r="H100" s="170">
        <v>0</v>
      </c>
      <c r="I100" s="170">
        <v>0</v>
      </c>
      <c r="J100" s="170">
        <v>0</v>
      </c>
      <c r="K100" s="170">
        <v>0</v>
      </c>
      <c r="L100" s="170">
        <v>0</v>
      </c>
      <c r="M100" s="170">
        <v>0</v>
      </c>
      <c r="N100" s="170">
        <v>0</v>
      </c>
      <c r="O100" s="170">
        <v>0</v>
      </c>
      <c r="P100" s="170">
        <v>0</v>
      </c>
      <c r="Q100" s="170">
        <v>0</v>
      </c>
      <c r="R100" s="170">
        <v>0</v>
      </c>
      <c r="S100" s="170">
        <v>0</v>
      </c>
      <c r="T100" s="144"/>
    </row>
    <row r="101" spans="1:20" ht="16" customHeight="1" thickBot="1" x14ac:dyDescent="0.25">
      <c r="A101" s="17" t="s">
        <v>2</v>
      </c>
      <c r="B101" s="172">
        <f>IF(B100=0,0,B99/B100)</f>
        <v>0</v>
      </c>
      <c r="C101" s="172">
        <f>IF(C100=0,0,C99/C100)</f>
        <v>0</v>
      </c>
      <c r="D101" s="172">
        <f t="shared" ref="D101:S101" si="120">IF(D100=0,0,D99/D100)</f>
        <v>0</v>
      </c>
      <c r="E101" s="172">
        <f t="shared" si="120"/>
        <v>0</v>
      </c>
      <c r="F101" s="172">
        <f t="shared" si="120"/>
        <v>0</v>
      </c>
      <c r="G101" s="172">
        <f t="shared" si="120"/>
        <v>0</v>
      </c>
      <c r="H101" s="172">
        <f t="shared" si="120"/>
        <v>0</v>
      </c>
      <c r="I101" s="172">
        <f t="shared" si="120"/>
        <v>0</v>
      </c>
      <c r="J101" s="172">
        <f t="shared" si="120"/>
        <v>0</v>
      </c>
      <c r="K101" s="172">
        <f t="shared" si="120"/>
        <v>0</v>
      </c>
      <c r="L101" s="172">
        <f t="shared" si="120"/>
        <v>0</v>
      </c>
      <c r="M101" s="172">
        <f t="shared" si="120"/>
        <v>0</v>
      </c>
      <c r="N101" s="172">
        <f t="shared" si="120"/>
        <v>0</v>
      </c>
      <c r="O101" s="172">
        <f t="shared" si="120"/>
        <v>0</v>
      </c>
      <c r="P101" s="172">
        <f t="shared" si="120"/>
        <v>0</v>
      </c>
      <c r="Q101" s="172">
        <f t="shared" si="120"/>
        <v>0</v>
      </c>
      <c r="R101" s="172">
        <f t="shared" si="120"/>
        <v>0</v>
      </c>
      <c r="S101" s="172">
        <f t="shared" si="120"/>
        <v>0</v>
      </c>
      <c r="T101" s="144"/>
    </row>
    <row r="102" spans="1:20" ht="16" customHeight="1" thickBot="1" x14ac:dyDescent="0.25">
      <c r="A102" s="173"/>
      <c r="B102" s="263"/>
      <c r="C102" s="264"/>
      <c r="D102" s="264"/>
      <c r="E102" s="264"/>
      <c r="F102" s="264"/>
      <c r="G102" s="264"/>
      <c r="H102" s="264"/>
      <c r="I102" s="264"/>
      <c r="J102" s="264"/>
      <c r="K102" s="264"/>
      <c r="L102" s="264"/>
      <c r="M102" s="264"/>
      <c r="N102" s="264"/>
      <c r="O102" s="264"/>
      <c r="P102" s="264"/>
      <c r="Q102" s="264"/>
      <c r="R102" s="264"/>
      <c r="S102" s="265"/>
      <c r="T102" s="144"/>
    </row>
    <row r="103" spans="1:20" ht="16" customHeight="1" thickBot="1" x14ac:dyDescent="0.25">
      <c r="A103" s="17" t="s">
        <v>0</v>
      </c>
      <c r="B103" s="170">
        <v>0</v>
      </c>
      <c r="C103" s="170">
        <v>0</v>
      </c>
      <c r="D103" s="170">
        <v>0</v>
      </c>
      <c r="E103" s="170">
        <v>0</v>
      </c>
      <c r="F103" s="170">
        <v>0</v>
      </c>
      <c r="G103" s="170">
        <v>0</v>
      </c>
      <c r="H103" s="170">
        <v>0</v>
      </c>
      <c r="I103" s="170">
        <v>0</v>
      </c>
      <c r="J103" s="170">
        <v>0</v>
      </c>
      <c r="K103" s="170">
        <v>0</v>
      </c>
      <c r="L103" s="170">
        <v>0</v>
      </c>
      <c r="M103" s="170">
        <v>0</v>
      </c>
      <c r="N103" s="170">
        <v>0</v>
      </c>
      <c r="O103" s="170">
        <v>0</v>
      </c>
      <c r="P103" s="170">
        <v>0</v>
      </c>
      <c r="Q103" s="170">
        <v>0</v>
      </c>
      <c r="R103" s="170">
        <v>0</v>
      </c>
      <c r="S103" s="170">
        <v>0</v>
      </c>
      <c r="T103" s="144"/>
    </row>
    <row r="104" spans="1:20" ht="16" customHeight="1" thickBot="1" x14ac:dyDescent="0.25">
      <c r="A104" s="17" t="s">
        <v>1</v>
      </c>
      <c r="B104" s="170">
        <v>0</v>
      </c>
      <c r="C104" s="170">
        <v>0</v>
      </c>
      <c r="D104" s="170">
        <v>0</v>
      </c>
      <c r="E104" s="170">
        <v>0</v>
      </c>
      <c r="F104" s="170">
        <v>0</v>
      </c>
      <c r="G104" s="170">
        <v>0</v>
      </c>
      <c r="H104" s="170">
        <v>0</v>
      </c>
      <c r="I104" s="170">
        <v>0</v>
      </c>
      <c r="J104" s="170">
        <v>0</v>
      </c>
      <c r="K104" s="170">
        <v>0</v>
      </c>
      <c r="L104" s="170">
        <v>0</v>
      </c>
      <c r="M104" s="170">
        <v>0</v>
      </c>
      <c r="N104" s="170">
        <v>0</v>
      </c>
      <c r="O104" s="170">
        <v>0</v>
      </c>
      <c r="P104" s="170">
        <v>0</v>
      </c>
      <c r="Q104" s="170">
        <v>0</v>
      </c>
      <c r="R104" s="170">
        <v>0</v>
      </c>
      <c r="S104" s="170">
        <v>0</v>
      </c>
      <c r="T104" s="144"/>
    </row>
    <row r="105" spans="1:20" ht="16" customHeight="1" thickBot="1" x14ac:dyDescent="0.25">
      <c r="A105" s="17" t="s">
        <v>2</v>
      </c>
      <c r="B105" s="172">
        <f t="shared" ref="B105" si="121">IF(B104=0,0,B103/B104)</f>
        <v>0</v>
      </c>
      <c r="C105" s="172">
        <f t="shared" ref="C105" si="122">IF(C104=0,0,C103/C104)</f>
        <v>0</v>
      </c>
      <c r="D105" s="172">
        <f t="shared" ref="D105" si="123">IF(D104=0,0,D103/D104)</f>
        <v>0</v>
      </c>
      <c r="E105" s="172">
        <f t="shared" ref="E105" si="124">IF(E104=0,0,E103/E104)</f>
        <v>0</v>
      </c>
      <c r="F105" s="172">
        <f t="shared" ref="F105" si="125">IF(F104=0,0,F103/F104)</f>
        <v>0</v>
      </c>
      <c r="G105" s="172">
        <f t="shared" ref="G105" si="126">IF(G104=0,0,G103/G104)</f>
        <v>0</v>
      </c>
      <c r="H105" s="172">
        <f t="shared" ref="H105" si="127">IF(H104=0,0,H103/H104)</f>
        <v>0</v>
      </c>
      <c r="I105" s="172">
        <f t="shared" ref="I105" si="128">IF(I104=0,0,I103/I104)</f>
        <v>0</v>
      </c>
      <c r="J105" s="172">
        <f t="shared" ref="J105" si="129">IF(J104=0,0,J103/J104)</f>
        <v>0</v>
      </c>
      <c r="K105" s="172">
        <f t="shared" ref="K105" si="130">IF(K104=0,0,K103/K104)</f>
        <v>0</v>
      </c>
      <c r="L105" s="172">
        <f t="shared" ref="L105" si="131">IF(L104=0,0,L103/L104)</f>
        <v>0</v>
      </c>
      <c r="M105" s="172">
        <f t="shared" ref="M105" si="132">IF(M104=0,0,M103/M104)</f>
        <v>0</v>
      </c>
      <c r="N105" s="172">
        <f t="shared" ref="N105" si="133">IF(N104=0,0,N103/N104)</f>
        <v>0</v>
      </c>
      <c r="O105" s="172">
        <f t="shared" ref="O105" si="134">IF(O104=0,0,O103/O104)</f>
        <v>0</v>
      </c>
      <c r="P105" s="172">
        <f t="shared" ref="P105" si="135">IF(P104=0,0,P103/P104)</f>
        <v>0</v>
      </c>
      <c r="Q105" s="172">
        <f t="shared" ref="Q105" si="136">IF(Q104=0,0,Q103/Q104)</f>
        <v>0</v>
      </c>
      <c r="R105" s="172">
        <f t="shared" ref="R105" si="137">IF(R104=0,0,R103/R104)</f>
        <v>0</v>
      </c>
      <c r="S105" s="172">
        <f t="shared" ref="S105" si="138">IF(S104=0,0,S103/S104)</f>
        <v>0</v>
      </c>
      <c r="T105" s="144"/>
    </row>
    <row r="106" spans="1:20" ht="16" customHeight="1" thickBot="1" x14ac:dyDescent="0.25">
      <c r="A106" s="269"/>
      <c r="B106" s="269"/>
      <c r="C106" s="269"/>
      <c r="D106" s="269"/>
      <c r="E106" s="269"/>
      <c r="F106" s="269"/>
      <c r="G106" s="269"/>
      <c r="H106" s="269"/>
      <c r="I106" s="269"/>
      <c r="J106" s="175"/>
      <c r="K106" s="175"/>
      <c r="L106" s="175"/>
      <c r="M106" s="175"/>
      <c r="N106" s="175"/>
      <c r="O106" s="175"/>
      <c r="P106" s="175"/>
      <c r="Q106" s="175"/>
      <c r="R106" s="175"/>
      <c r="S106" s="175"/>
      <c r="T106" s="144"/>
    </row>
    <row r="107" spans="1:20" ht="16" customHeight="1" thickBot="1" x14ac:dyDescent="0.25">
      <c r="A107" s="17" t="s">
        <v>37</v>
      </c>
      <c r="B107" s="176">
        <f>B79+B83+B87+B91+B95+B99+B103</f>
        <v>0</v>
      </c>
      <c r="C107" s="176">
        <f t="shared" ref="C107:S107" si="139">C79+C83+C87+C91+C95+C99+C103</f>
        <v>0</v>
      </c>
      <c r="D107" s="176">
        <f t="shared" si="139"/>
        <v>0</v>
      </c>
      <c r="E107" s="176">
        <f t="shared" si="139"/>
        <v>0</v>
      </c>
      <c r="F107" s="176">
        <f t="shared" si="139"/>
        <v>0</v>
      </c>
      <c r="G107" s="176">
        <f t="shared" si="139"/>
        <v>0</v>
      </c>
      <c r="H107" s="176">
        <f t="shared" si="139"/>
        <v>0</v>
      </c>
      <c r="I107" s="176">
        <f t="shared" si="139"/>
        <v>0</v>
      </c>
      <c r="J107" s="176">
        <f t="shared" si="139"/>
        <v>0</v>
      </c>
      <c r="K107" s="176">
        <f t="shared" si="139"/>
        <v>0</v>
      </c>
      <c r="L107" s="176">
        <f t="shared" si="139"/>
        <v>0</v>
      </c>
      <c r="M107" s="176">
        <f t="shared" si="139"/>
        <v>0</v>
      </c>
      <c r="N107" s="176">
        <f t="shared" si="139"/>
        <v>0</v>
      </c>
      <c r="O107" s="176">
        <f t="shared" si="139"/>
        <v>0</v>
      </c>
      <c r="P107" s="176">
        <f t="shared" si="139"/>
        <v>0</v>
      </c>
      <c r="Q107" s="176">
        <f t="shared" si="139"/>
        <v>0</v>
      </c>
      <c r="R107" s="176">
        <f t="shared" si="139"/>
        <v>0</v>
      </c>
      <c r="S107" s="176">
        <f t="shared" si="139"/>
        <v>0</v>
      </c>
      <c r="T107" s="144"/>
    </row>
    <row r="108" spans="1:20" ht="16" customHeight="1" thickBot="1" x14ac:dyDescent="0.25">
      <c r="A108" s="17" t="s">
        <v>25</v>
      </c>
      <c r="B108" s="176">
        <f>B80+B84+B88+B92+B96+B100+B104</f>
        <v>0</v>
      </c>
      <c r="C108" s="176">
        <f t="shared" ref="C108:S108" si="140">C80+C84+C88+C92+C96+C100+C104</f>
        <v>0</v>
      </c>
      <c r="D108" s="176">
        <f t="shared" si="140"/>
        <v>0</v>
      </c>
      <c r="E108" s="176">
        <f t="shared" si="140"/>
        <v>0</v>
      </c>
      <c r="F108" s="176">
        <f t="shared" si="140"/>
        <v>0</v>
      </c>
      <c r="G108" s="176">
        <f t="shared" si="140"/>
        <v>0</v>
      </c>
      <c r="H108" s="176">
        <f t="shared" si="140"/>
        <v>0</v>
      </c>
      <c r="I108" s="176">
        <f t="shared" si="140"/>
        <v>0</v>
      </c>
      <c r="J108" s="176">
        <f t="shared" si="140"/>
        <v>0</v>
      </c>
      <c r="K108" s="176">
        <f t="shared" si="140"/>
        <v>0</v>
      </c>
      <c r="L108" s="176">
        <f t="shared" si="140"/>
        <v>0</v>
      </c>
      <c r="M108" s="176">
        <f t="shared" si="140"/>
        <v>0</v>
      </c>
      <c r="N108" s="176">
        <f t="shared" si="140"/>
        <v>0</v>
      </c>
      <c r="O108" s="176">
        <f t="shared" si="140"/>
        <v>0</v>
      </c>
      <c r="P108" s="176">
        <f t="shared" si="140"/>
        <v>0</v>
      </c>
      <c r="Q108" s="176">
        <f t="shared" si="140"/>
        <v>0</v>
      </c>
      <c r="R108" s="176">
        <f t="shared" si="140"/>
        <v>0</v>
      </c>
      <c r="S108" s="176">
        <f t="shared" si="140"/>
        <v>0</v>
      </c>
      <c r="T108" s="144"/>
    </row>
    <row r="109" spans="1:20" ht="16" customHeight="1" thickBot="1" x14ac:dyDescent="0.25">
      <c r="A109" s="2" t="s">
        <v>44</v>
      </c>
      <c r="B109" s="177">
        <f>IF(B108=0,0,B107/B108)</f>
        <v>0</v>
      </c>
      <c r="C109" s="177">
        <f>IF(C108=0,0,C107/C108)</f>
        <v>0</v>
      </c>
      <c r="D109" s="177">
        <f t="shared" ref="D109:S109" si="141">IF(D108=0,0,D107/D108)</f>
        <v>0</v>
      </c>
      <c r="E109" s="177">
        <f t="shared" si="141"/>
        <v>0</v>
      </c>
      <c r="F109" s="177">
        <f t="shared" si="141"/>
        <v>0</v>
      </c>
      <c r="G109" s="177">
        <f t="shared" si="141"/>
        <v>0</v>
      </c>
      <c r="H109" s="177">
        <f t="shared" si="141"/>
        <v>0</v>
      </c>
      <c r="I109" s="177">
        <f t="shared" si="141"/>
        <v>0</v>
      </c>
      <c r="J109" s="177">
        <f t="shared" si="141"/>
        <v>0</v>
      </c>
      <c r="K109" s="177">
        <f t="shared" si="141"/>
        <v>0</v>
      </c>
      <c r="L109" s="177">
        <f t="shared" si="141"/>
        <v>0</v>
      </c>
      <c r="M109" s="177">
        <f t="shared" si="141"/>
        <v>0</v>
      </c>
      <c r="N109" s="177">
        <f t="shared" si="141"/>
        <v>0</v>
      </c>
      <c r="O109" s="177">
        <f t="shared" si="141"/>
        <v>0</v>
      </c>
      <c r="P109" s="177">
        <f t="shared" si="141"/>
        <v>0</v>
      </c>
      <c r="Q109" s="177">
        <f t="shared" si="141"/>
        <v>0</v>
      </c>
      <c r="R109" s="177">
        <f t="shared" si="141"/>
        <v>0</v>
      </c>
      <c r="S109" s="177">
        <f t="shared" si="141"/>
        <v>0</v>
      </c>
      <c r="T109" s="144"/>
    </row>
    <row r="110" spans="1:20" ht="16" customHeight="1" thickBot="1" x14ac:dyDescent="0.25">
      <c r="A110" s="266"/>
      <c r="B110" s="231"/>
      <c r="C110" s="231"/>
      <c r="D110" s="231"/>
      <c r="E110" s="231"/>
      <c r="F110" s="231"/>
      <c r="G110" s="231"/>
      <c r="H110" s="231"/>
      <c r="I110" s="231"/>
      <c r="J110" s="231"/>
      <c r="K110" s="231"/>
      <c r="L110" s="231"/>
      <c r="M110" s="231"/>
      <c r="N110" s="231"/>
      <c r="O110" s="231"/>
      <c r="P110" s="231"/>
      <c r="Q110" s="231"/>
      <c r="R110" s="231"/>
      <c r="S110" s="231"/>
      <c r="T110" s="231"/>
    </row>
    <row r="111" spans="1:20" ht="16" customHeight="1" thickBot="1" x14ac:dyDescent="0.25">
      <c r="A111" s="260" t="s">
        <v>167</v>
      </c>
      <c r="B111" s="260"/>
      <c r="C111" s="260"/>
      <c r="D111" s="260"/>
      <c r="E111" s="260"/>
      <c r="F111" s="260"/>
      <c r="G111" s="260"/>
      <c r="H111" s="260"/>
      <c r="I111" s="260"/>
      <c r="J111" s="210"/>
      <c r="K111" s="210"/>
      <c r="L111" s="210"/>
      <c r="M111" s="210"/>
      <c r="N111" s="210"/>
      <c r="O111" s="210"/>
      <c r="P111" s="210"/>
      <c r="Q111" s="210"/>
      <c r="R111" s="210"/>
      <c r="S111" s="210"/>
      <c r="T111" s="210"/>
    </row>
    <row r="112" spans="1:20" ht="16" customHeight="1" thickBot="1" x14ac:dyDescent="0.25">
      <c r="A112" s="234" t="s">
        <v>546</v>
      </c>
      <c r="B112" s="235"/>
      <c r="C112" s="235"/>
      <c r="D112" s="235"/>
      <c r="E112" s="235"/>
      <c r="F112" s="235"/>
      <c r="G112" s="235"/>
      <c r="H112" s="235"/>
      <c r="I112" s="235"/>
      <c r="J112" s="235"/>
      <c r="K112" s="235"/>
      <c r="L112" s="235"/>
      <c r="M112" s="235"/>
      <c r="N112" s="235"/>
      <c r="O112" s="235"/>
      <c r="P112" s="235"/>
      <c r="Q112" s="235"/>
      <c r="R112" s="235"/>
      <c r="S112" s="236"/>
      <c r="T112" s="144"/>
    </row>
    <row r="113" spans="1:20" ht="16" customHeight="1" thickBot="1" x14ac:dyDescent="0.25">
      <c r="A113" s="234" t="s">
        <v>547</v>
      </c>
      <c r="B113" s="235"/>
      <c r="C113" s="235"/>
      <c r="D113" s="235"/>
      <c r="E113" s="235"/>
      <c r="F113" s="235"/>
      <c r="G113" s="235"/>
      <c r="H113" s="235"/>
      <c r="I113" s="235"/>
      <c r="J113" s="235"/>
      <c r="K113" s="235"/>
      <c r="L113" s="235"/>
      <c r="M113" s="235"/>
      <c r="N113" s="235"/>
      <c r="O113" s="235"/>
      <c r="P113" s="235"/>
      <c r="Q113" s="235"/>
      <c r="R113" s="235"/>
      <c r="S113" s="236"/>
      <c r="T113" s="144"/>
    </row>
    <row r="114" spans="1:20" ht="16" customHeight="1" thickBot="1" x14ac:dyDescent="0.25">
      <c r="A114" s="234" t="s">
        <v>548</v>
      </c>
      <c r="B114" s="235"/>
      <c r="C114" s="235"/>
      <c r="D114" s="235"/>
      <c r="E114" s="235"/>
      <c r="F114" s="235"/>
      <c r="G114" s="235"/>
      <c r="H114" s="235"/>
      <c r="I114" s="235"/>
      <c r="J114" s="235"/>
      <c r="K114" s="235"/>
      <c r="L114" s="235"/>
      <c r="M114" s="235"/>
      <c r="N114" s="235"/>
      <c r="O114" s="235"/>
      <c r="P114" s="235"/>
      <c r="Q114" s="235"/>
      <c r="R114" s="235"/>
      <c r="S114" s="236"/>
      <c r="T114" s="144"/>
    </row>
    <row r="115" spans="1:20" ht="34" customHeight="1" thickBot="1" x14ac:dyDescent="0.25">
      <c r="A115" s="158" t="s">
        <v>539</v>
      </c>
      <c r="B115" s="232"/>
      <c r="C115" s="227"/>
      <c r="D115" s="227"/>
      <c r="E115" s="227"/>
      <c r="F115" s="227"/>
      <c r="G115" s="227"/>
      <c r="H115" s="227"/>
      <c r="I115" s="227"/>
      <c r="J115" s="227"/>
      <c r="K115" s="227"/>
      <c r="L115" s="227"/>
      <c r="M115" s="227"/>
      <c r="N115" s="227"/>
      <c r="O115" s="227"/>
      <c r="P115" s="227"/>
      <c r="Q115" s="227"/>
      <c r="R115" s="227"/>
      <c r="S115" s="227"/>
      <c r="T115" s="144"/>
    </row>
    <row r="116" spans="1:20" ht="16" customHeight="1" thickBot="1" x14ac:dyDescent="0.25">
      <c r="A116" s="211"/>
      <c r="B116" s="210"/>
      <c r="C116" s="210"/>
      <c r="D116" s="210"/>
      <c r="E116" s="210"/>
      <c r="F116" s="210"/>
      <c r="G116" s="210"/>
      <c r="H116" s="210"/>
      <c r="I116" s="210"/>
      <c r="J116" s="210"/>
      <c r="K116" s="210"/>
      <c r="L116" s="210"/>
      <c r="M116" s="210"/>
      <c r="N116" s="210"/>
      <c r="O116" s="210"/>
      <c r="P116" s="210"/>
      <c r="Q116" s="210"/>
      <c r="R116" s="210"/>
      <c r="S116" s="210"/>
      <c r="T116" s="210"/>
    </row>
  </sheetData>
  <sheetProtection algorithmName="SHA-512" hashValue="2DDhy5VPGFJ00kx9FHXJyQfdEQrtdpKf2lmuOOSfLv9y0lX+Ag0DnOQchgmIDjkILPSkIqnDmHXBtjgeZSkSLg==" saltValue="he6iysyISfpFEvnNJvH+hA==" spinCount="100000" sheet="1" objects="1" scenarios="1" insertRows="0"/>
  <mergeCells count="42">
    <mergeCell ref="A111:T111"/>
    <mergeCell ref="A76:T76"/>
    <mergeCell ref="B43:S43"/>
    <mergeCell ref="B47:S47"/>
    <mergeCell ref="B51:S51"/>
    <mergeCell ref="B55:S55"/>
    <mergeCell ref="B59:S59"/>
    <mergeCell ref="B63:S63"/>
    <mergeCell ref="B78:S78"/>
    <mergeCell ref="B102:S102"/>
    <mergeCell ref="B98:S98"/>
    <mergeCell ref="B94:S94"/>
    <mergeCell ref="B90:S90"/>
    <mergeCell ref="B86:S86"/>
    <mergeCell ref="B82:S82"/>
    <mergeCell ref="A75:T75"/>
    <mergeCell ref="A116:T116"/>
    <mergeCell ref="A110:T110"/>
    <mergeCell ref="B115:S115"/>
    <mergeCell ref="A77:T77"/>
    <mergeCell ref="A14:I14"/>
    <mergeCell ref="A15:I15"/>
    <mergeCell ref="A28:T28"/>
    <mergeCell ref="A29:T29"/>
    <mergeCell ref="A71:T71"/>
    <mergeCell ref="A106:I106"/>
    <mergeCell ref="A67:I67"/>
    <mergeCell ref="A72:T72"/>
    <mergeCell ref="A30:T30"/>
    <mergeCell ref="A114:S114"/>
    <mergeCell ref="A113:S113"/>
    <mergeCell ref="A112:S112"/>
    <mergeCell ref="A18:I18"/>
    <mergeCell ref="A19:I19"/>
    <mergeCell ref="A20:I20"/>
    <mergeCell ref="A21:I21"/>
    <mergeCell ref="A22:I22"/>
    <mergeCell ref="A23:I23"/>
    <mergeCell ref="A24:I24"/>
    <mergeCell ref="B31:S31"/>
    <mergeCell ref="B35:S35"/>
    <mergeCell ref="B39:S39"/>
  </mergeCells>
  <conditionalFormatting sqref="B70:S70">
    <cfRule type="expression" dxfId="64" priority="5" stopIfTrue="1">
      <formula>B69=0</formula>
    </cfRule>
    <cfRule type="expression" dxfId="63" priority="26">
      <formula>B70&gt;=0.8</formula>
    </cfRule>
    <cfRule type="expression" dxfId="62" priority="27">
      <formula>B70&gt;=0.6</formula>
    </cfRule>
    <cfRule type="expression" dxfId="61" priority="28">
      <formula>B70&gt;=0.2</formula>
    </cfRule>
    <cfRule type="expression" dxfId="60" priority="29">
      <formula>B70&lt;0.2</formula>
    </cfRule>
  </conditionalFormatting>
  <conditionalFormatting sqref="B109:S109">
    <cfRule type="expression" dxfId="59" priority="4" stopIfTrue="1">
      <formula>B108=0</formula>
    </cfRule>
    <cfRule type="expression" dxfId="58" priority="6">
      <formula>B109&gt;=0.8</formula>
    </cfRule>
    <cfRule type="expression" dxfId="57" priority="7">
      <formula>B109&gt;=0.6</formula>
    </cfRule>
    <cfRule type="expression" dxfId="56" priority="8">
      <formula>B109&gt;=0.2</formula>
    </cfRule>
    <cfRule type="expression" dxfId="55" priority="9">
      <formula>B109&lt;0.2</formula>
    </cfRule>
  </conditionalFormatting>
  <hyperlinks>
    <hyperlink ref="A4" r:id="rId1" xr:uid="{BABFF839-8421-CB48-B61A-9400062CB493}"/>
  </hyperlinks>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expression" priority="1" id="{FF121806-F177-4B6B-B9EB-903B612FDE57}">
            <xm:f>AND('Start Here'!$C$11=Data!$B$12,'Start Here'!$C$12=Data!$B$25)</xm:f>
            <x14:dxf>
              <fill>
                <patternFill>
                  <bgColor theme="1" tint="0.24994659260841701"/>
                </patternFill>
              </fill>
            </x14:dxf>
          </x14:cfRule>
          <xm:sqref>A6:T13 A14:A15 J14:T15 A16:T27 A28:I30 A31:B31 T31 A32:T34 A35:I35 T35 A36:T38 A39:I39 T39 A40:T42 A43:I43 T43 A44:T46 A47:I47 T47 A48:T50 A51:I51 T51 A52:T54 A55:B55 T55 A56:T58 A59:B59 T59 A60:T62 A63:B63 T63 A64:T70 A71:I71 A72 A73:T74 A75:I78 T78 A79:T81 A82:I82 T82 A83:T85 A86:I86 T86 A87:T89 A90:I90 T90 A91:T93 A94:B94 T94 A95:T97 A98:B98 T98 A99:T101 A102:B102 T102 A103:T109 A110 A111:I111 A112:A114 T112:T115 A115:B115 A116</xm:sqref>
        </x14:conditionalFormatting>
      </x14:conditionalFormatting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8B684A-F9FD-4CA6-85D3-3374D534B41C}">
  <sheetPr>
    <tabColor rgb="FFD24DA5"/>
  </sheetPr>
  <dimension ref="A1:K109"/>
  <sheetViews>
    <sheetView workbookViewId="0"/>
  </sheetViews>
  <sheetFormatPr baseColWidth="10" defaultColWidth="8.83203125" defaultRowHeight="16" x14ac:dyDescent="0.2"/>
  <cols>
    <col min="1" max="1" width="48.83203125" customWidth="1"/>
    <col min="10" max="10" width="26.6640625" customWidth="1"/>
  </cols>
  <sheetData>
    <row r="1" spans="1:11" ht="20" x14ac:dyDescent="0.2">
      <c r="A1" s="102" t="s">
        <v>18</v>
      </c>
      <c r="I1" s="19" t="str">
        <f>rci_name</f>
        <v xml:space="preserve">Enter your RCS name here </v>
      </c>
    </row>
    <row r="2" spans="1:11" ht="16" customHeight="1" x14ac:dyDescent="0.2">
      <c r="A2" s="44" t="str">
        <f>VLOOKUP('Start Here'!C11,Table3[],2,FALSE)</f>
        <v>Pathway A: Full Transition to Non-Residential Services</v>
      </c>
    </row>
    <row r="3" spans="1:11" ht="16" customHeight="1" x14ac:dyDescent="0.2">
      <c r="A3" s="77" t="str">
        <f>IF(AND('Start Here'!$C$11=Data!$B$12,'Start Here'!$C$12=Data!$B$25),Data!$D$24,"")</f>
        <v/>
      </c>
    </row>
    <row r="4" spans="1:11" ht="16" customHeight="1" x14ac:dyDescent="0.2">
      <c r="A4" s="46" t="s">
        <v>138</v>
      </c>
    </row>
    <row r="5" spans="1:11" ht="16" customHeight="1" x14ac:dyDescent="0.2"/>
    <row r="6" spans="1:11" ht="16" customHeight="1" x14ac:dyDescent="0.2">
      <c r="A6" s="48" t="s">
        <v>26</v>
      </c>
    </row>
    <row r="7" spans="1:11" x14ac:dyDescent="0.2">
      <c r="A7" s="48" t="s">
        <v>31</v>
      </c>
    </row>
    <row r="8" spans="1:11" x14ac:dyDescent="0.2">
      <c r="A8" s="47" t="s">
        <v>32</v>
      </c>
    </row>
    <row r="9" spans="1:11" x14ac:dyDescent="0.2">
      <c r="A9" s="47" t="s">
        <v>33</v>
      </c>
    </row>
    <row r="10" spans="1:11" x14ac:dyDescent="0.2">
      <c r="A10" s="48" t="s">
        <v>34</v>
      </c>
    </row>
    <row r="11" spans="1:11" x14ac:dyDescent="0.2">
      <c r="A11" s="5"/>
    </row>
    <row r="12" spans="1:11" ht="70" customHeight="1" x14ac:dyDescent="0.2">
      <c r="A12" s="224" t="s">
        <v>660</v>
      </c>
      <c r="B12" s="224"/>
      <c r="C12" s="224"/>
      <c r="D12" s="224"/>
      <c r="E12" s="224"/>
      <c r="F12" s="224"/>
      <c r="G12" s="224"/>
      <c r="H12" s="224"/>
      <c r="I12" s="224"/>
    </row>
    <row r="13" spans="1:11" x14ac:dyDescent="0.2">
      <c r="A13" s="6"/>
    </row>
    <row r="14" spans="1:11" x14ac:dyDescent="0.2">
      <c r="A14" s="7" t="s">
        <v>19</v>
      </c>
    </row>
    <row r="15" spans="1:11" ht="88" customHeight="1" x14ac:dyDescent="0.2">
      <c r="A15" s="207" t="s">
        <v>674</v>
      </c>
      <c r="B15" s="207"/>
      <c r="C15" s="207"/>
      <c r="D15" s="207"/>
      <c r="E15" s="207"/>
      <c r="F15" s="207"/>
      <c r="G15" s="207"/>
      <c r="H15" s="207"/>
      <c r="I15" s="207"/>
      <c r="J15" s="36"/>
      <c r="K15" s="36"/>
    </row>
    <row r="16" spans="1:11" ht="16" customHeight="1" x14ac:dyDescent="0.2">
      <c r="A16" s="208" t="s">
        <v>24</v>
      </c>
      <c r="B16" s="208"/>
      <c r="C16" s="208"/>
      <c r="D16" s="208"/>
      <c r="E16" s="208"/>
      <c r="F16" s="208"/>
      <c r="G16" s="208"/>
      <c r="H16" s="208"/>
      <c r="I16" s="208"/>
      <c r="J16" s="8"/>
      <c r="K16" s="8"/>
    </row>
    <row r="17" spans="1:11" x14ac:dyDescent="0.2">
      <c r="A17" s="42" t="s">
        <v>117</v>
      </c>
    </row>
    <row r="18" spans="1:11" x14ac:dyDescent="0.2">
      <c r="A18" s="42" t="s">
        <v>118</v>
      </c>
    </row>
    <row r="19" spans="1:11" x14ac:dyDescent="0.2">
      <c r="A19" s="42" t="s">
        <v>119</v>
      </c>
    </row>
    <row r="20" spans="1:11" x14ac:dyDescent="0.2">
      <c r="A20" s="42" t="s">
        <v>122</v>
      </c>
    </row>
    <row r="21" spans="1:11" ht="16" customHeight="1" x14ac:dyDescent="0.2">
      <c r="A21" s="208" t="s">
        <v>116</v>
      </c>
      <c r="B21" s="208"/>
      <c r="C21" s="208"/>
      <c r="D21" s="208"/>
      <c r="E21" s="208"/>
      <c r="F21" s="208"/>
      <c r="G21" s="208"/>
      <c r="H21" s="208"/>
      <c r="I21" s="208"/>
      <c r="J21" s="8"/>
      <c r="K21" s="8"/>
    </row>
    <row r="22" spans="1:11" ht="16" customHeight="1" x14ac:dyDescent="0.2">
      <c r="A22" s="208" t="s">
        <v>653</v>
      </c>
      <c r="B22" s="208"/>
      <c r="C22" s="208"/>
      <c r="D22" s="208"/>
      <c r="E22" s="208"/>
      <c r="F22" s="208"/>
      <c r="G22" s="208"/>
      <c r="H22" s="208"/>
      <c r="I22" s="208"/>
      <c r="J22" s="8"/>
      <c r="K22" s="8"/>
    </row>
    <row r="23" spans="1:11" ht="35" customHeight="1" x14ac:dyDescent="0.2">
      <c r="A23" s="208" t="s">
        <v>654</v>
      </c>
      <c r="B23" s="208"/>
      <c r="C23" s="208"/>
      <c r="D23" s="208"/>
      <c r="E23" s="208"/>
      <c r="F23" s="208"/>
      <c r="G23" s="208"/>
      <c r="H23" s="208"/>
      <c r="I23" s="208"/>
      <c r="J23" s="8"/>
      <c r="K23" s="8"/>
    </row>
    <row r="24" spans="1:11" ht="16" customHeight="1" thickBot="1" x14ac:dyDescent="0.25">
      <c r="A24" s="8"/>
      <c r="B24" s="8"/>
      <c r="C24" s="8"/>
      <c r="D24" s="8"/>
      <c r="E24" s="8"/>
      <c r="F24" s="8"/>
      <c r="G24" s="8"/>
      <c r="H24" s="8"/>
      <c r="I24" s="8"/>
    </row>
    <row r="25" spans="1:11" ht="16" customHeight="1" thickBot="1" x14ac:dyDescent="0.25">
      <c r="A25" s="2"/>
      <c r="B25" s="149">
        <f t="shared" ref="B25:I25" si="0">EDATE(START_DATE,B26)</f>
        <v>46296</v>
      </c>
      <c r="C25" s="149">
        <f t="shared" si="0"/>
        <v>46388</v>
      </c>
      <c r="D25" s="149">
        <f t="shared" si="0"/>
        <v>46478</v>
      </c>
      <c r="E25" s="149">
        <f t="shared" si="0"/>
        <v>46569</v>
      </c>
      <c r="F25" s="149">
        <f t="shared" si="0"/>
        <v>46661</v>
      </c>
      <c r="G25" s="149">
        <f t="shared" si="0"/>
        <v>46753</v>
      </c>
      <c r="H25" s="149">
        <f t="shared" si="0"/>
        <v>46844</v>
      </c>
      <c r="I25" s="149">
        <f t="shared" si="0"/>
        <v>46935</v>
      </c>
      <c r="J25" s="149" t="s">
        <v>168</v>
      </c>
    </row>
    <row r="26" spans="1:11" ht="16" customHeight="1" thickBot="1" x14ac:dyDescent="0.25">
      <c r="A26" s="2" t="s">
        <v>36</v>
      </c>
      <c r="B26" s="106">
        <v>3</v>
      </c>
      <c r="C26" s="106">
        <v>6</v>
      </c>
      <c r="D26" s="106">
        <v>9</v>
      </c>
      <c r="E26" s="106">
        <v>12</v>
      </c>
      <c r="F26" s="106">
        <v>15</v>
      </c>
      <c r="G26" s="106">
        <v>18</v>
      </c>
      <c r="H26" s="106">
        <v>21</v>
      </c>
      <c r="I26" s="106">
        <v>24</v>
      </c>
      <c r="J26" s="144"/>
    </row>
    <row r="27" spans="1:11" ht="16" customHeight="1" thickBot="1" x14ac:dyDescent="0.25">
      <c r="A27" s="211"/>
      <c r="B27" s="211"/>
      <c r="C27" s="211"/>
      <c r="D27" s="211"/>
      <c r="E27" s="211"/>
      <c r="F27" s="211"/>
      <c r="G27" s="211"/>
      <c r="H27" s="211"/>
      <c r="I27" s="211"/>
      <c r="J27" s="210"/>
    </row>
    <row r="28" spans="1:11" ht="17" thickBot="1" x14ac:dyDescent="0.25">
      <c r="A28" s="260" t="s">
        <v>146</v>
      </c>
      <c r="B28" s="210"/>
      <c r="C28" s="210"/>
      <c r="D28" s="210"/>
      <c r="E28" s="210"/>
      <c r="F28" s="210"/>
      <c r="G28" s="210"/>
      <c r="H28" s="210"/>
      <c r="I28" s="210"/>
      <c r="J28" s="210"/>
    </row>
    <row r="29" spans="1:11" ht="35" customHeight="1" thickBot="1" x14ac:dyDescent="0.25">
      <c r="A29" s="17" t="s">
        <v>618</v>
      </c>
      <c r="B29" s="153" t="s">
        <v>112</v>
      </c>
      <c r="C29" s="153" t="s">
        <v>112</v>
      </c>
      <c r="D29" s="153" t="s">
        <v>112</v>
      </c>
      <c r="E29" s="153" t="s">
        <v>112</v>
      </c>
      <c r="F29" s="153" t="s">
        <v>112</v>
      </c>
      <c r="G29" s="153" t="s">
        <v>112</v>
      </c>
      <c r="H29" s="153" t="s">
        <v>112</v>
      </c>
      <c r="I29" s="153" t="s">
        <v>112</v>
      </c>
      <c r="J29" s="144"/>
    </row>
    <row r="30" spans="1:11" ht="35" thickBot="1" x14ac:dyDescent="0.25">
      <c r="A30" s="17" t="s">
        <v>619</v>
      </c>
      <c r="B30" s="153" t="s">
        <v>112</v>
      </c>
      <c r="C30" s="153" t="s">
        <v>112</v>
      </c>
      <c r="D30" s="153" t="s">
        <v>112</v>
      </c>
      <c r="E30" s="153" t="s">
        <v>112</v>
      </c>
      <c r="F30" s="153" t="s">
        <v>112</v>
      </c>
      <c r="G30" s="153" t="s">
        <v>112</v>
      </c>
      <c r="H30" s="153" t="s">
        <v>112</v>
      </c>
      <c r="I30" s="153" t="s">
        <v>112</v>
      </c>
      <c r="J30" s="144"/>
    </row>
    <row r="31" spans="1:11" ht="35" thickBot="1" x14ac:dyDescent="0.25">
      <c r="A31" s="17" t="s">
        <v>620</v>
      </c>
      <c r="B31" s="153" t="s">
        <v>112</v>
      </c>
      <c r="C31" s="153" t="s">
        <v>112</v>
      </c>
      <c r="D31" s="153" t="s">
        <v>112</v>
      </c>
      <c r="E31" s="153" t="s">
        <v>112</v>
      </c>
      <c r="F31" s="153" t="s">
        <v>112</v>
      </c>
      <c r="G31" s="153" t="s">
        <v>112</v>
      </c>
      <c r="H31" s="153" t="s">
        <v>112</v>
      </c>
      <c r="I31" s="153" t="s">
        <v>112</v>
      </c>
      <c r="J31" s="144"/>
    </row>
    <row r="32" spans="1:11" ht="35" thickBot="1" x14ac:dyDescent="0.25">
      <c r="A32" s="17" t="s">
        <v>621</v>
      </c>
      <c r="B32" s="153" t="s">
        <v>112</v>
      </c>
      <c r="C32" s="153" t="s">
        <v>112</v>
      </c>
      <c r="D32" s="153" t="s">
        <v>112</v>
      </c>
      <c r="E32" s="153" t="s">
        <v>112</v>
      </c>
      <c r="F32" s="153" t="s">
        <v>112</v>
      </c>
      <c r="G32" s="153" t="s">
        <v>112</v>
      </c>
      <c r="H32" s="153" t="s">
        <v>112</v>
      </c>
      <c r="I32" s="153" t="s">
        <v>112</v>
      </c>
      <c r="J32" s="144"/>
    </row>
    <row r="33" spans="1:10" ht="52" thickBot="1" x14ac:dyDescent="0.25">
      <c r="A33" s="17" t="s">
        <v>622</v>
      </c>
      <c r="B33" s="153" t="s">
        <v>112</v>
      </c>
      <c r="C33" s="153" t="s">
        <v>112</v>
      </c>
      <c r="D33" s="153" t="s">
        <v>112</v>
      </c>
      <c r="E33" s="153" t="s">
        <v>112</v>
      </c>
      <c r="F33" s="153" t="s">
        <v>112</v>
      </c>
      <c r="G33" s="153" t="s">
        <v>112</v>
      </c>
      <c r="H33" s="153" t="s">
        <v>112</v>
      </c>
      <c r="I33" s="153" t="s">
        <v>112</v>
      </c>
      <c r="J33" s="144"/>
    </row>
    <row r="34" spans="1:10" ht="16" customHeight="1" thickBot="1" x14ac:dyDescent="0.25">
      <c r="A34" s="17" t="s">
        <v>623</v>
      </c>
      <c r="B34" s="153" t="s">
        <v>112</v>
      </c>
      <c r="C34" s="153" t="s">
        <v>112</v>
      </c>
      <c r="D34" s="153" t="s">
        <v>112</v>
      </c>
      <c r="E34" s="153" t="s">
        <v>112</v>
      </c>
      <c r="F34" s="153" t="s">
        <v>112</v>
      </c>
      <c r="G34" s="153" t="s">
        <v>112</v>
      </c>
      <c r="H34" s="153" t="s">
        <v>112</v>
      </c>
      <c r="I34" s="153" t="s">
        <v>112</v>
      </c>
      <c r="J34" s="144"/>
    </row>
    <row r="35" spans="1:10" ht="52" customHeight="1" thickBot="1" x14ac:dyDescent="0.25">
      <c r="A35" s="17" t="s">
        <v>624</v>
      </c>
      <c r="B35" s="153" t="s">
        <v>112</v>
      </c>
      <c r="C35" s="153" t="s">
        <v>112</v>
      </c>
      <c r="D35" s="153" t="s">
        <v>112</v>
      </c>
      <c r="E35" s="153" t="s">
        <v>112</v>
      </c>
      <c r="F35" s="153" t="s">
        <v>112</v>
      </c>
      <c r="G35" s="153" t="s">
        <v>112</v>
      </c>
      <c r="H35" s="153" t="s">
        <v>112</v>
      </c>
      <c r="I35" s="153" t="s">
        <v>112</v>
      </c>
      <c r="J35" s="144"/>
    </row>
    <row r="36" spans="1:10" ht="35" thickBot="1" x14ac:dyDescent="0.25">
      <c r="A36" s="17" t="s">
        <v>625</v>
      </c>
      <c r="B36" s="153" t="s">
        <v>112</v>
      </c>
      <c r="C36" s="153" t="s">
        <v>112</v>
      </c>
      <c r="D36" s="153" t="s">
        <v>112</v>
      </c>
      <c r="E36" s="153" t="s">
        <v>112</v>
      </c>
      <c r="F36" s="153" t="s">
        <v>112</v>
      </c>
      <c r="G36" s="153" t="s">
        <v>112</v>
      </c>
      <c r="H36" s="153" t="s">
        <v>112</v>
      </c>
      <c r="I36" s="153" t="s">
        <v>112</v>
      </c>
      <c r="J36" s="144"/>
    </row>
    <row r="37" spans="1:10" ht="35" thickBot="1" x14ac:dyDescent="0.25">
      <c r="A37" s="17" t="s">
        <v>626</v>
      </c>
      <c r="B37" s="153" t="s">
        <v>112</v>
      </c>
      <c r="C37" s="153" t="s">
        <v>112</v>
      </c>
      <c r="D37" s="153" t="s">
        <v>112</v>
      </c>
      <c r="E37" s="153" t="s">
        <v>112</v>
      </c>
      <c r="F37" s="153" t="s">
        <v>112</v>
      </c>
      <c r="G37" s="153" t="s">
        <v>112</v>
      </c>
      <c r="H37" s="153" t="s">
        <v>112</v>
      </c>
      <c r="I37" s="153" t="s">
        <v>112</v>
      </c>
      <c r="J37" s="144"/>
    </row>
    <row r="38" spans="1:10" ht="35" thickBot="1" x14ac:dyDescent="0.25">
      <c r="A38" s="17" t="s">
        <v>627</v>
      </c>
      <c r="B38" s="153" t="s">
        <v>112</v>
      </c>
      <c r="C38" s="153" t="s">
        <v>112</v>
      </c>
      <c r="D38" s="153" t="s">
        <v>112</v>
      </c>
      <c r="E38" s="153" t="s">
        <v>112</v>
      </c>
      <c r="F38" s="153" t="s">
        <v>112</v>
      </c>
      <c r="G38" s="153" t="s">
        <v>112</v>
      </c>
      <c r="H38" s="153" t="s">
        <v>112</v>
      </c>
      <c r="I38" s="153" t="s">
        <v>112</v>
      </c>
      <c r="J38" s="144"/>
    </row>
    <row r="39" spans="1:10" ht="35" thickBot="1" x14ac:dyDescent="0.25">
      <c r="A39" s="17" t="s">
        <v>628</v>
      </c>
      <c r="B39" s="153" t="s">
        <v>112</v>
      </c>
      <c r="C39" s="153" t="s">
        <v>112</v>
      </c>
      <c r="D39" s="153" t="s">
        <v>112</v>
      </c>
      <c r="E39" s="153" t="s">
        <v>112</v>
      </c>
      <c r="F39" s="153" t="s">
        <v>112</v>
      </c>
      <c r="G39" s="153" t="s">
        <v>112</v>
      </c>
      <c r="H39" s="153" t="s">
        <v>112</v>
      </c>
      <c r="I39" s="153" t="s">
        <v>112</v>
      </c>
      <c r="J39" s="144"/>
    </row>
    <row r="40" spans="1:10" ht="35" thickBot="1" x14ac:dyDescent="0.25">
      <c r="A40" s="17" t="s">
        <v>629</v>
      </c>
      <c r="B40" s="153" t="s">
        <v>112</v>
      </c>
      <c r="C40" s="153" t="s">
        <v>112</v>
      </c>
      <c r="D40" s="153" t="s">
        <v>112</v>
      </c>
      <c r="E40" s="153" t="s">
        <v>112</v>
      </c>
      <c r="F40" s="153" t="s">
        <v>112</v>
      </c>
      <c r="G40" s="153" t="s">
        <v>112</v>
      </c>
      <c r="H40" s="153" t="s">
        <v>112</v>
      </c>
      <c r="I40" s="153" t="s">
        <v>112</v>
      </c>
      <c r="J40" s="144"/>
    </row>
    <row r="41" spans="1:10" ht="52" thickBot="1" x14ac:dyDescent="0.25">
      <c r="A41" s="17" t="s">
        <v>630</v>
      </c>
      <c r="B41" s="153" t="s">
        <v>112</v>
      </c>
      <c r="C41" s="153" t="s">
        <v>112</v>
      </c>
      <c r="D41" s="153" t="s">
        <v>112</v>
      </c>
      <c r="E41" s="153" t="s">
        <v>112</v>
      </c>
      <c r="F41" s="153" t="s">
        <v>112</v>
      </c>
      <c r="G41" s="153" t="s">
        <v>112</v>
      </c>
      <c r="H41" s="153" t="s">
        <v>112</v>
      </c>
      <c r="I41" s="153" t="s">
        <v>112</v>
      </c>
      <c r="J41" s="144"/>
    </row>
    <row r="42" spans="1:10" ht="16" customHeight="1" thickBot="1" x14ac:dyDescent="0.25">
      <c r="A42" s="17" t="s">
        <v>631</v>
      </c>
      <c r="B42" s="153" t="s">
        <v>112</v>
      </c>
      <c r="C42" s="153" t="s">
        <v>112</v>
      </c>
      <c r="D42" s="153" t="s">
        <v>112</v>
      </c>
      <c r="E42" s="153" t="s">
        <v>112</v>
      </c>
      <c r="F42" s="153" t="s">
        <v>112</v>
      </c>
      <c r="G42" s="153" t="s">
        <v>112</v>
      </c>
      <c r="H42" s="153" t="s">
        <v>112</v>
      </c>
      <c r="I42" s="153" t="s">
        <v>112</v>
      </c>
      <c r="J42" s="144"/>
    </row>
    <row r="43" spans="1:10" ht="52" thickBot="1" x14ac:dyDescent="0.25">
      <c r="A43" s="17" t="s">
        <v>681</v>
      </c>
      <c r="B43" s="153" t="s">
        <v>112</v>
      </c>
      <c r="C43" s="153" t="s">
        <v>112</v>
      </c>
      <c r="D43" s="153" t="s">
        <v>112</v>
      </c>
      <c r="E43" s="153" t="s">
        <v>112</v>
      </c>
      <c r="F43" s="153" t="s">
        <v>112</v>
      </c>
      <c r="G43" s="153" t="s">
        <v>112</v>
      </c>
      <c r="H43" s="153" t="s">
        <v>112</v>
      </c>
      <c r="I43" s="153" t="s">
        <v>112</v>
      </c>
      <c r="J43" s="144"/>
    </row>
    <row r="44" spans="1:10" ht="35" thickBot="1" x14ac:dyDescent="0.25">
      <c r="A44" s="17" t="s">
        <v>632</v>
      </c>
      <c r="B44" s="153" t="s">
        <v>112</v>
      </c>
      <c r="C44" s="153" t="s">
        <v>112</v>
      </c>
      <c r="D44" s="153" t="s">
        <v>112</v>
      </c>
      <c r="E44" s="153" t="s">
        <v>112</v>
      </c>
      <c r="F44" s="153" t="s">
        <v>112</v>
      </c>
      <c r="G44" s="153" t="s">
        <v>112</v>
      </c>
      <c r="H44" s="153" t="s">
        <v>112</v>
      </c>
      <c r="I44" s="153" t="s">
        <v>112</v>
      </c>
      <c r="J44" s="144"/>
    </row>
    <row r="45" spans="1:10" ht="52" thickBot="1" x14ac:dyDescent="0.25">
      <c r="A45" s="17" t="s">
        <v>682</v>
      </c>
      <c r="B45" s="153" t="s">
        <v>112</v>
      </c>
      <c r="C45" s="153" t="s">
        <v>112</v>
      </c>
      <c r="D45" s="153" t="s">
        <v>112</v>
      </c>
      <c r="E45" s="153" t="s">
        <v>112</v>
      </c>
      <c r="F45" s="153" t="s">
        <v>112</v>
      </c>
      <c r="G45" s="153" t="s">
        <v>112</v>
      </c>
      <c r="H45" s="153" t="s">
        <v>112</v>
      </c>
      <c r="I45" s="153" t="s">
        <v>112</v>
      </c>
      <c r="J45" s="144"/>
    </row>
    <row r="46" spans="1:10" ht="70" customHeight="1" thickBot="1" x14ac:dyDescent="0.25">
      <c r="A46" s="17" t="s">
        <v>633</v>
      </c>
      <c r="B46" s="153" t="s">
        <v>112</v>
      </c>
      <c r="C46" s="153" t="s">
        <v>112</v>
      </c>
      <c r="D46" s="153" t="s">
        <v>112</v>
      </c>
      <c r="E46" s="153" t="s">
        <v>112</v>
      </c>
      <c r="F46" s="153" t="s">
        <v>112</v>
      </c>
      <c r="G46" s="153" t="s">
        <v>112</v>
      </c>
      <c r="H46" s="153" t="s">
        <v>112</v>
      </c>
      <c r="I46" s="153" t="s">
        <v>112</v>
      </c>
      <c r="J46" s="144"/>
    </row>
    <row r="47" spans="1:10" ht="52" thickBot="1" x14ac:dyDescent="0.25">
      <c r="A47" s="17" t="s">
        <v>634</v>
      </c>
      <c r="B47" s="153" t="s">
        <v>112</v>
      </c>
      <c r="C47" s="153" t="s">
        <v>112</v>
      </c>
      <c r="D47" s="153" t="s">
        <v>112</v>
      </c>
      <c r="E47" s="153" t="s">
        <v>112</v>
      </c>
      <c r="F47" s="153" t="s">
        <v>112</v>
      </c>
      <c r="G47" s="153" t="s">
        <v>112</v>
      </c>
      <c r="H47" s="153" t="s">
        <v>112</v>
      </c>
      <c r="I47" s="153" t="s">
        <v>112</v>
      </c>
      <c r="J47" s="144"/>
    </row>
    <row r="48" spans="1:10" ht="71" customHeight="1" thickBot="1" x14ac:dyDescent="0.25">
      <c r="A48" s="17" t="s">
        <v>635</v>
      </c>
      <c r="B48" s="153" t="s">
        <v>112</v>
      </c>
      <c r="C48" s="153" t="s">
        <v>112</v>
      </c>
      <c r="D48" s="153" t="s">
        <v>112</v>
      </c>
      <c r="E48" s="153" t="s">
        <v>112</v>
      </c>
      <c r="F48" s="153" t="s">
        <v>112</v>
      </c>
      <c r="G48" s="153" t="s">
        <v>112</v>
      </c>
      <c r="H48" s="153" t="s">
        <v>112</v>
      </c>
      <c r="I48" s="153" t="s">
        <v>112</v>
      </c>
      <c r="J48" s="144"/>
    </row>
    <row r="49" spans="1:10" ht="16" customHeight="1" thickBot="1" x14ac:dyDescent="0.25">
      <c r="A49" s="211"/>
      <c r="B49" s="211"/>
      <c r="C49" s="211"/>
      <c r="D49" s="211"/>
      <c r="E49" s="211"/>
      <c r="F49" s="211"/>
      <c r="G49" s="211"/>
      <c r="H49" s="211"/>
      <c r="I49" s="211"/>
      <c r="J49" s="210"/>
    </row>
    <row r="50" spans="1:10" ht="16" customHeight="1" thickBot="1" x14ac:dyDescent="0.25">
      <c r="A50" s="260" t="s">
        <v>45</v>
      </c>
      <c r="B50" s="210"/>
      <c r="C50" s="210"/>
      <c r="D50" s="210"/>
      <c r="E50" s="210"/>
      <c r="F50" s="210"/>
      <c r="G50" s="210"/>
      <c r="H50" s="210"/>
      <c r="I50" s="210"/>
      <c r="J50" s="210"/>
    </row>
    <row r="51" spans="1:10" ht="35" thickBot="1" x14ac:dyDescent="0.25">
      <c r="A51" s="17" t="s">
        <v>46</v>
      </c>
      <c r="B51" s="245"/>
      <c r="C51" s="245"/>
      <c r="D51" s="245"/>
      <c r="E51" s="245"/>
      <c r="F51" s="245"/>
      <c r="G51" s="245"/>
      <c r="H51" s="245"/>
      <c r="I51" s="245"/>
      <c r="J51" s="144"/>
    </row>
    <row r="52" spans="1:10" ht="35" customHeight="1" thickBot="1" x14ac:dyDescent="0.25">
      <c r="A52" s="160" t="s">
        <v>554</v>
      </c>
      <c r="B52" s="153" t="s">
        <v>112</v>
      </c>
      <c r="C52" s="153" t="s">
        <v>112</v>
      </c>
      <c r="D52" s="153" t="s">
        <v>112</v>
      </c>
      <c r="E52" s="153" t="s">
        <v>112</v>
      </c>
      <c r="F52" s="153" t="s">
        <v>112</v>
      </c>
      <c r="G52" s="153" t="s">
        <v>112</v>
      </c>
      <c r="H52" s="153" t="s">
        <v>112</v>
      </c>
      <c r="I52" s="153" t="s">
        <v>112</v>
      </c>
      <c r="J52" s="144"/>
    </row>
    <row r="53" spans="1:10" ht="17" customHeight="1" thickBot="1" x14ac:dyDescent="0.25">
      <c r="A53" s="160" t="s">
        <v>555</v>
      </c>
      <c r="B53" s="153" t="s">
        <v>112</v>
      </c>
      <c r="C53" s="153" t="s">
        <v>112</v>
      </c>
      <c r="D53" s="153" t="s">
        <v>112</v>
      </c>
      <c r="E53" s="153" t="s">
        <v>112</v>
      </c>
      <c r="F53" s="153" t="s">
        <v>112</v>
      </c>
      <c r="G53" s="153" t="s">
        <v>112</v>
      </c>
      <c r="H53" s="153" t="s">
        <v>112</v>
      </c>
      <c r="I53" s="153" t="s">
        <v>112</v>
      </c>
      <c r="J53" s="144"/>
    </row>
    <row r="54" spans="1:10" ht="17" customHeight="1" thickBot="1" x14ac:dyDescent="0.25">
      <c r="A54" s="160" t="s">
        <v>556</v>
      </c>
      <c r="B54" s="153" t="s">
        <v>112</v>
      </c>
      <c r="C54" s="153" t="s">
        <v>112</v>
      </c>
      <c r="D54" s="153" t="s">
        <v>112</v>
      </c>
      <c r="E54" s="153" t="s">
        <v>112</v>
      </c>
      <c r="F54" s="153" t="s">
        <v>112</v>
      </c>
      <c r="G54" s="153" t="s">
        <v>112</v>
      </c>
      <c r="H54" s="153" t="s">
        <v>112</v>
      </c>
      <c r="I54" s="153" t="s">
        <v>112</v>
      </c>
      <c r="J54" s="144"/>
    </row>
    <row r="55" spans="1:10" ht="17" customHeight="1" thickBot="1" x14ac:dyDescent="0.25">
      <c r="A55" s="160" t="s">
        <v>557</v>
      </c>
      <c r="B55" s="153" t="s">
        <v>112</v>
      </c>
      <c r="C55" s="153" t="s">
        <v>112</v>
      </c>
      <c r="D55" s="153" t="s">
        <v>112</v>
      </c>
      <c r="E55" s="153" t="s">
        <v>112</v>
      </c>
      <c r="F55" s="153" t="s">
        <v>112</v>
      </c>
      <c r="G55" s="153" t="s">
        <v>112</v>
      </c>
      <c r="H55" s="153" t="s">
        <v>112</v>
      </c>
      <c r="I55" s="153" t="s">
        <v>112</v>
      </c>
      <c r="J55" s="144"/>
    </row>
    <row r="56" spans="1:10" ht="17" customHeight="1" thickBot="1" x14ac:dyDescent="0.25">
      <c r="A56" s="160" t="s">
        <v>558</v>
      </c>
      <c r="B56" s="153" t="s">
        <v>112</v>
      </c>
      <c r="C56" s="153" t="s">
        <v>112</v>
      </c>
      <c r="D56" s="153" t="s">
        <v>112</v>
      </c>
      <c r="E56" s="153" t="s">
        <v>112</v>
      </c>
      <c r="F56" s="153" t="s">
        <v>112</v>
      </c>
      <c r="G56" s="153" t="s">
        <v>112</v>
      </c>
      <c r="H56" s="153" t="s">
        <v>112</v>
      </c>
      <c r="I56" s="153" t="s">
        <v>112</v>
      </c>
      <c r="J56" s="144"/>
    </row>
    <row r="57" spans="1:10" ht="17" customHeight="1" thickBot="1" x14ac:dyDescent="0.25">
      <c r="A57" s="160" t="s">
        <v>559</v>
      </c>
      <c r="B57" s="153" t="s">
        <v>112</v>
      </c>
      <c r="C57" s="153" t="s">
        <v>112</v>
      </c>
      <c r="D57" s="153" t="s">
        <v>112</v>
      </c>
      <c r="E57" s="153" t="s">
        <v>112</v>
      </c>
      <c r="F57" s="153" t="s">
        <v>112</v>
      </c>
      <c r="G57" s="153" t="s">
        <v>112</v>
      </c>
      <c r="H57" s="153" t="s">
        <v>112</v>
      </c>
      <c r="I57" s="153" t="s">
        <v>112</v>
      </c>
      <c r="J57" s="144"/>
    </row>
    <row r="58" spans="1:10" ht="17" customHeight="1" thickBot="1" x14ac:dyDescent="0.25">
      <c r="A58" s="160" t="s">
        <v>560</v>
      </c>
      <c r="B58" s="153" t="s">
        <v>112</v>
      </c>
      <c r="C58" s="153" t="s">
        <v>112</v>
      </c>
      <c r="D58" s="153" t="s">
        <v>112</v>
      </c>
      <c r="E58" s="153" t="s">
        <v>112</v>
      </c>
      <c r="F58" s="153" t="s">
        <v>112</v>
      </c>
      <c r="G58" s="153" t="s">
        <v>112</v>
      </c>
      <c r="H58" s="153" t="s">
        <v>112</v>
      </c>
      <c r="I58" s="153" t="s">
        <v>112</v>
      </c>
      <c r="J58" s="144"/>
    </row>
    <row r="59" spans="1:10" ht="17" customHeight="1" thickBot="1" x14ac:dyDescent="0.25">
      <c r="A59" s="160" t="s">
        <v>561</v>
      </c>
      <c r="B59" s="153" t="s">
        <v>112</v>
      </c>
      <c r="C59" s="153" t="s">
        <v>112</v>
      </c>
      <c r="D59" s="153" t="s">
        <v>112</v>
      </c>
      <c r="E59" s="153" t="s">
        <v>112</v>
      </c>
      <c r="F59" s="153" t="s">
        <v>112</v>
      </c>
      <c r="G59" s="153" t="s">
        <v>112</v>
      </c>
      <c r="H59" s="153" t="s">
        <v>112</v>
      </c>
      <c r="I59" s="153" t="s">
        <v>112</v>
      </c>
      <c r="J59" s="144"/>
    </row>
    <row r="60" spans="1:10" ht="35" customHeight="1" thickBot="1" x14ac:dyDescent="0.25">
      <c r="A60" s="160" t="s">
        <v>562</v>
      </c>
      <c r="B60" s="153" t="s">
        <v>112</v>
      </c>
      <c r="C60" s="153" t="s">
        <v>112</v>
      </c>
      <c r="D60" s="153" t="s">
        <v>112</v>
      </c>
      <c r="E60" s="153" t="s">
        <v>112</v>
      </c>
      <c r="F60" s="153" t="s">
        <v>112</v>
      </c>
      <c r="G60" s="153" t="s">
        <v>112</v>
      </c>
      <c r="H60" s="153" t="s">
        <v>112</v>
      </c>
      <c r="I60" s="153" t="s">
        <v>112</v>
      </c>
      <c r="J60" s="144"/>
    </row>
    <row r="61" spans="1:10" ht="17" customHeight="1" thickBot="1" x14ac:dyDescent="0.25">
      <c r="A61" s="160" t="s">
        <v>563</v>
      </c>
      <c r="B61" s="153" t="s">
        <v>112</v>
      </c>
      <c r="C61" s="153" t="s">
        <v>112</v>
      </c>
      <c r="D61" s="153" t="s">
        <v>112</v>
      </c>
      <c r="E61" s="153" t="s">
        <v>112</v>
      </c>
      <c r="F61" s="153" t="s">
        <v>112</v>
      </c>
      <c r="G61" s="153" t="s">
        <v>112</v>
      </c>
      <c r="H61" s="153" t="s">
        <v>112</v>
      </c>
      <c r="I61" s="153" t="s">
        <v>112</v>
      </c>
      <c r="J61" s="144"/>
    </row>
    <row r="62" spans="1:10" ht="17" customHeight="1" thickBot="1" x14ac:dyDescent="0.25">
      <c r="A62" s="160" t="s">
        <v>564</v>
      </c>
      <c r="B62" s="153" t="s">
        <v>112</v>
      </c>
      <c r="C62" s="153" t="s">
        <v>112</v>
      </c>
      <c r="D62" s="153" t="s">
        <v>112</v>
      </c>
      <c r="E62" s="153" t="s">
        <v>112</v>
      </c>
      <c r="F62" s="153" t="s">
        <v>112</v>
      </c>
      <c r="G62" s="153" t="s">
        <v>112</v>
      </c>
      <c r="H62" s="153" t="s">
        <v>112</v>
      </c>
      <c r="I62" s="153" t="s">
        <v>112</v>
      </c>
      <c r="J62" s="144"/>
    </row>
    <row r="63" spans="1:10" ht="17" customHeight="1" thickBot="1" x14ac:dyDescent="0.25">
      <c r="A63" s="160" t="s">
        <v>565</v>
      </c>
      <c r="B63" s="153" t="s">
        <v>112</v>
      </c>
      <c r="C63" s="153" t="s">
        <v>112</v>
      </c>
      <c r="D63" s="153" t="s">
        <v>112</v>
      </c>
      <c r="E63" s="153" t="s">
        <v>112</v>
      </c>
      <c r="F63" s="153" t="s">
        <v>112</v>
      </c>
      <c r="G63" s="153" t="s">
        <v>112</v>
      </c>
      <c r="H63" s="153" t="s">
        <v>112</v>
      </c>
      <c r="I63" s="153" t="s">
        <v>112</v>
      </c>
      <c r="J63" s="144"/>
    </row>
    <row r="64" spans="1:10" ht="17" customHeight="1" thickBot="1" x14ac:dyDescent="0.25">
      <c r="A64" s="160" t="s">
        <v>566</v>
      </c>
      <c r="B64" s="153" t="s">
        <v>112</v>
      </c>
      <c r="C64" s="153" t="s">
        <v>112</v>
      </c>
      <c r="D64" s="153" t="s">
        <v>112</v>
      </c>
      <c r="E64" s="153" t="s">
        <v>112</v>
      </c>
      <c r="F64" s="153" t="s">
        <v>112</v>
      </c>
      <c r="G64" s="153" t="s">
        <v>112</v>
      </c>
      <c r="H64" s="153" t="s">
        <v>112</v>
      </c>
      <c r="I64" s="153" t="s">
        <v>112</v>
      </c>
      <c r="J64" s="144"/>
    </row>
    <row r="65" spans="1:10" ht="35" thickBot="1" x14ac:dyDescent="0.25">
      <c r="A65" s="160" t="s">
        <v>567</v>
      </c>
      <c r="B65" s="153" t="s">
        <v>112</v>
      </c>
      <c r="C65" s="153" t="s">
        <v>112</v>
      </c>
      <c r="D65" s="153" t="s">
        <v>112</v>
      </c>
      <c r="E65" s="153" t="s">
        <v>112</v>
      </c>
      <c r="F65" s="153" t="s">
        <v>112</v>
      </c>
      <c r="G65" s="153" t="s">
        <v>112</v>
      </c>
      <c r="H65" s="153" t="s">
        <v>112</v>
      </c>
      <c r="I65" s="153" t="s">
        <v>112</v>
      </c>
      <c r="J65" s="144"/>
    </row>
    <row r="66" spans="1:10" ht="35" thickBot="1" x14ac:dyDescent="0.25">
      <c r="A66" s="160" t="s">
        <v>568</v>
      </c>
      <c r="B66" s="153" t="s">
        <v>112</v>
      </c>
      <c r="C66" s="153" t="s">
        <v>112</v>
      </c>
      <c r="D66" s="153" t="s">
        <v>112</v>
      </c>
      <c r="E66" s="153" t="s">
        <v>112</v>
      </c>
      <c r="F66" s="153" t="s">
        <v>112</v>
      </c>
      <c r="G66" s="153" t="s">
        <v>112</v>
      </c>
      <c r="H66" s="153" t="s">
        <v>112</v>
      </c>
      <c r="I66" s="153" t="s">
        <v>112</v>
      </c>
      <c r="J66" s="144"/>
    </row>
    <row r="67" spans="1:10" ht="35" thickBot="1" x14ac:dyDescent="0.25">
      <c r="A67" s="160" t="s">
        <v>569</v>
      </c>
      <c r="B67" s="153" t="s">
        <v>112</v>
      </c>
      <c r="C67" s="153" t="s">
        <v>112</v>
      </c>
      <c r="D67" s="153" t="s">
        <v>112</v>
      </c>
      <c r="E67" s="153" t="s">
        <v>112</v>
      </c>
      <c r="F67" s="153" t="s">
        <v>112</v>
      </c>
      <c r="G67" s="153" t="s">
        <v>112</v>
      </c>
      <c r="H67" s="153" t="s">
        <v>112</v>
      </c>
      <c r="I67" s="153" t="s">
        <v>112</v>
      </c>
      <c r="J67" s="144"/>
    </row>
    <row r="68" spans="1:10" ht="35" thickBot="1" x14ac:dyDescent="0.25">
      <c r="A68" s="160" t="s">
        <v>570</v>
      </c>
      <c r="B68" s="153" t="s">
        <v>112</v>
      </c>
      <c r="C68" s="153" t="s">
        <v>112</v>
      </c>
      <c r="D68" s="153" t="s">
        <v>112</v>
      </c>
      <c r="E68" s="153" t="s">
        <v>112</v>
      </c>
      <c r="F68" s="153" t="s">
        <v>112</v>
      </c>
      <c r="G68" s="153" t="s">
        <v>112</v>
      </c>
      <c r="H68" s="153" t="s">
        <v>112</v>
      </c>
      <c r="I68" s="153" t="s">
        <v>112</v>
      </c>
      <c r="J68" s="144"/>
    </row>
    <row r="69" spans="1:10" ht="35" thickBot="1" x14ac:dyDescent="0.25">
      <c r="A69" s="160" t="s">
        <v>571</v>
      </c>
      <c r="B69" s="153" t="s">
        <v>112</v>
      </c>
      <c r="C69" s="153" t="s">
        <v>112</v>
      </c>
      <c r="D69" s="153" t="s">
        <v>112</v>
      </c>
      <c r="E69" s="153" t="s">
        <v>112</v>
      </c>
      <c r="F69" s="153" t="s">
        <v>112</v>
      </c>
      <c r="G69" s="153" t="s">
        <v>112</v>
      </c>
      <c r="H69" s="153" t="s">
        <v>112</v>
      </c>
      <c r="I69" s="153" t="s">
        <v>112</v>
      </c>
      <c r="J69" s="144"/>
    </row>
    <row r="70" spans="1:10" ht="52" thickBot="1" x14ac:dyDescent="0.25">
      <c r="A70" s="160" t="s">
        <v>572</v>
      </c>
      <c r="B70" s="153" t="s">
        <v>112</v>
      </c>
      <c r="C70" s="153" t="s">
        <v>112</v>
      </c>
      <c r="D70" s="153" t="s">
        <v>112</v>
      </c>
      <c r="E70" s="153" t="s">
        <v>112</v>
      </c>
      <c r="F70" s="153" t="s">
        <v>112</v>
      </c>
      <c r="G70" s="153" t="s">
        <v>112</v>
      </c>
      <c r="H70" s="153" t="s">
        <v>112</v>
      </c>
      <c r="I70" s="153" t="s">
        <v>112</v>
      </c>
      <c r="J70" s="144"/>
    </row>
    <row r="71" spans="1:10" ht="52" thickBot="1" x14ac:dyDescent="0.25">
      <c r="A71" s="160" t="s">
        <v>573</v>
      </c>
      <c r="B71" s="153" t="s">
        <v>112</v>
      </c>
      <c r="C71" s="153" t="s">
        <v>112</v>
      </c>
      <c r="D71" s="153" t="s">
        <v>112</v>
      </c>
      <c r="E71" s="153" t="s">
        <v>112</v>
      </c>
      <c r="F71" s="153" t="s">
        <v>112</v>
      </c>
      <c r="G71" s="153" t="s">
        <v>112</v>
      </c>
      <c r="H71" s="153" t="s">
        <v>112</v>
      </c>
      <c r="I71" s="153" t="s">
        <v>112</v>
      </c>
      <c r="J71" s="144"/>
    </row>
    <row r="72" spans="1:10" ht="16" customHeight="1" thickBot="1" x14ac:dyDescent="0.25">
      <c r="A72" s="160" t="s">
        <v>574</v>
      </c>
      <c r="B72" s="153" t="s">
        <v>112</v>
      </c>
      <c r="C72" s="153" t="s">
        <v>112</v>
      </c>
      <c r="D72" s="153" t="s">
        <v>112</v>
      </c>
      <c r="E72" s="153" t="s">
        <v>112</v>
      </c>
      <c r="F72" s="153" t="s">
        <v>112</v>
      </c>
      <c r="G72" s="153" t="s">
        <v>112</v>
      </c>
      <c r="H72" s="153" t="s">
        <v>112</v>
      </c>
      <c r="I72" s="153" t="s">
        <v>112</v>
      </c>
      <c r="J72" s="144"/>
    </row>
    <row r="73" spans="1:10" ht="16" customHeight="1" thickBot="1" x14ac:dyDescent="0.25">
      <c r="A73" s="160" t="s">
        <v>575</v>
      </c>
      <c r="B73" s="153" t="s">
        <v>112</v>
      </c>
      <c r="C73" s="153" t="s">
        <v>112</v>
      </c>
      <c r="D73" s="153" t="s">
        <v>112</v>
      </c>
      <c r="E73" s="153" t="s">
        <v>112</v>
      </c>
      <c r="F73" s="153" t="s">
        <v>112</v>
      </c>
      <c r="G73" s="153" t="s">
        <v>112</v>
      </c>
      <c r="H73" s="153" t="s">
        <v>112</v>
      </c>
      <c r="I73" s="153" t="s">
        <v>112</v>
      </c>
      <c r="J73" s="144"/>
    </row>
    <row r="74" spans="1:10" ht="16" customHeight="1" thickBot="1" x14ac:dyDescent="0.25">
      <c r="A74" s="160" t="s">
        <v>576</v>
      </c>
      <c r="B74" s="153" t="s">
        <v>112</v>
      </c>
      <c r="C74" s="153" t="s">
        <v>112</v>
      </c>
      <c r="D74" s="153" t="s">
        <v>112</v>
      </c>
      <c r="E74" s="153" t="s">
        <v>112</v>
      </c>
      <c r="F74" s="153" t="s">
        <v>112</v>
      </c>
      <c r="G74" s="153" t="s">
        <v>112</v>
      </c>
      <c r="H74" s="153" t="s">
        <v>112</v>
      </c>
      <c r="I74" s="153" t="s">
        <v>112</v>
      </c>
      <c r="J74" s="144"/>
    </row>
    <row r="75" spans="1:10" ht="16" customHeight="1" thickBot="1" x14ac:dyDescent="0.25">
      <c r="A75" s="160" t="s">
        <v>577</v>
      </c>
      <c r="B75" s="153" t="s">
        <v>112</v>
      </c>
      <c r="C75" s="153" t="s">
        <v>112</v>
      </c>
      <c r="D75" s="153" t="s">
        <v>112</v>
      </c>
      <c r="E75" s="153" t="s">
        <v>112</v>
      </c>
      <c r="F75" s="153" t="s">
        <v>112</v>
      </c>
      <c r="G75" s="153" t="s">
        <v>112</v>
      </c>
      <c r="H75" s="153" t="s">
        <v>112</v>
      </c>
      <c r="I75" s="153" t="s">
        <v>112</v>
      </c>
      <c r="J75" s="144"/>
    </row>
    <row r="76" spans="1:10" ht="35" thickBot="1" x14ac:dyDescent="0.25">
      <c r="A76" s="160" t="s">
        <v>578</v>
      </c>
      <c r="B76" s="153" t="s">
        <v>112</v>
      </c>
      <c r="C76" s="153" t="s">
        <v>112</v>
      </c>
      <c r="D76" s="153" t="s">
        <v>112</v>
      </c>
      <c r="E76" s="153" t="s">
        <v>112</v>
      </c>
      <c r="F76" s="153" t="s">
        <v>112</v>
      </c>
      <c r="G76" s="153" t="s">
        <v>112</v>
      </c>
      <c r="H76" s="153" t="s">
        <v>112</v>
      </c>
      <c r="I76" s="153" t="s">
        <v>112</v>
      </c>
      <c r="J76" s="144"/>
    </row>
    <row r="77" spans="1:10" ht="35" thickBot="1" x14ac:dyDescent="0.25">
      <c r="A77" s="160" t="s">
        <v>579</v>
      </c>
      <c r="B77" s="153" t="s">
        <v>112</v>
      </c>
      <c r="C77" s="153" t="s">
        <v>112</v>
      </c>
      <c r="D77" s="153" t="s">
        <v>112</v>
      </c>
      <c r="E77" s="153" t="s">
        <v>112</v>
      </c>
      <c r="F77" s="153" t="s">
        <v>112</v>
      </c>
      <c r="G77" s="153" t="s">
        <v>112</v>
      </c>
      <c r="H77" s="153" t="s">
        <v>112</v>
      </c>
      <c r="I77" s="153" t="s">
        <v>112</v>
      </c>
      <c r="J77" s="144"/>
    </row>
    <row r="78" spans="1:10" ht="35" thickBot="1" x14ac:dyDescent="0.25">
      <c r="A78" s="160" t="s">
        <v>580</v>
      </c>
      <c r="B78" s="153" t="s">
        <v>112</v>
      </c>
      <c r="C78" s="153" t="s">
        <v>112</v>
      </c>
      <c r="D78" s="153" t="s">
        <v>112</v>
      </c>
      <c r="E78" s="153" t="s">
        <v>112</v>
      </c>
      <c r="F78" s="153" t="s">
        <v>112</v>
      </c>
      <c r="G78" s="153" t="s">
        <v>112</v>
      </c>
      <c r="H78" s="153" t="s">
        <v>112</v>
      </c>
      <c r="I78" s="153" t="s">
        <v>112</v>
      </c>
      <c r="J78" s="144"/>
    </row>
    <row r="79" spans="1:10" ht="35" thickBot="1" x14ac:dyDescent="0.25">
      <c r="A79" s="160" t="s">
        <v>581</v>
      </c>
      <c r="B79" s="153" t="s">
        <v>112</v>
      </c>
      <c r="C79" s="153" t="s">
        <v>112</v>
      </c>
      <c r="D79" s="153" t="s">
        <v>112</v>
      </c>
      <c r="E79" s="153" t="s">
        <v>112</v>
      </c>
      <c r="F79" s="153" t="s">
        <v>112</v>
      </c>
      <c r="G79" s="153" t="s">
        <v>112</v>
      </c>
      <c r="H79" s="153" t="s">
        <v>112</v>
      </c>
      <c r="I79" s="153" t="s">
        <v>112</v>
      </c>
      <c r="J79" s="144"/>
    </row>
    <row r="80" spans="1:10" ht="52" thickBot="1" x14ac:dyDescent="0.25">
      <c r="A80" s="160" t="s">
        <v>582</v>
      </c>
      <c r="B80" s="153" t="s">
        <v>112</v>
      </c>
      <c r="C80" s="153" t="s">
        <v>112</v>
      </c>
      <c r="D80" s="153" t="s">
        <v>112</v>
      </c>
      <c r="E80" s="153" t="s">
        <v>112</v>
      </c>
      <c r="F80" s="153" t="s">
        <v>112</v>
      </c>
      <c r="G80" s="153" t="s">
        <v>112</v>
      </c>
      <c r="H80" s="153" t="s">
        <v>112</v>
      </c>
      <c r="I80" s="153" t="s">
        <v>112</v>
      </c>
      <c r="J80" s="144"/>
    </row>
    <row r="81" spans="1:10" ht="35" thickBot="1" x14ac:dyDescent="0.25">
      <c r="A81" s="160" t="s">
        <v>583</v>
      </c>
      <c r="B81" s="153" t="s">
        <v>112</v>
      </c>
      <c r="C81" s="153" t="s">
        <v>112</v>
      </c>
      <c r="D81" s="153" t="s">
        <v>112</v>
      </c>
      <c r="E81" s="153" t="s">
        <v>112</v>
      </c>
      <c r="F81" s="153" t="s">
        <v>112</v>
      </c>
      <c r="G81" s="153" t="s">
        <v>112</v>
      </c>
      <c r="H81" s="153" t="s">
        <v>112</v>
      </c>
      <c r="I81" s="153" t="s">
        <v>112</v>
      </c>
      <c r="J81" s="144"/>
    </row>
    <row r="82" spans="1:10" ht="16" customHeight="1" thickBot="1" x14ac:dyDescent="0.25">
      <c r="A82" s="160" t="s">
        <v>584</v>
      </c>
      <c r="B82" s="153" t="s">
        <v>112</v>
      </c>
      <c r="C82" s="153" t="s">
        <v>112</v>
      </c>
      <c r="D82" s="153" t="s">
        <v>112</v>
      </c>
      <c r="E82" s="153" t="s">
        <v>112</v>
      </c>
      <c r="F82" s="153" t="s">
        <v>112</v>
      </c>
      <c r="G82" s="153" t="s">
        <v>112</v>
      </c>
      <c r="H82" s="153" t="s">
        <v>112</v>
      </c>
      <c r="I82" s="153" t="s">
        <v>112</v>
      </c>
      <c r="J82" s="144"/>
    </row>
    <row r="83" spans="1:10" ht="16" customHeight="1" thickBot="1" x14ac:dyDescent="0.25">
      <c r="A83" s="160" t="s">
        <v>585</v>
      </c>
      <c r="B83" s="153" t="s">
        <v>112</v>
      </c>
      <c r="C83" s="153" t="s">
        <v>112</v>
      </c>
      <c r="D83" s="153" t="s">
        <v>112</v>
      </c>
      <c r="E83" s="153" t="s">
        <v>112</v>
      </c>
      <c r="F83" s="153" t="s">
        <v>112</v>
      </c>
      <c r="G83" s="153" t="s">
        <v>112</v>
      </c>
      <c r="H83" s="153" t="s">
        <v>112</v>
      </c>
      <c r="I83" s="153" t="s">
        <v>112</v>
      </c>
      <c r="J83" s="144"/>
    </row>
    <row r="84" spans="1:10" ht="16" customHeight="1" thickBot="1" x14ac:dyDescent="0.25">
      <c r="A84" s="160" t="s">
        <v>586</v>
      </c>
      <c r="B84" s="153" t="s">
        <v>112</v>
      </c>
      <c r="C84" s="153" t="s">
        <v>112</v>
      </c>
      <c r="D84" s="153" t="s">
        <v>112</v>
      </c>
      <c r="E84" s="153" t="s">
        <v>112</v>
      </c>
      <c r="F84" s="153" t="s">
        <v>112</v>
      </c>
      <c r="G84" s="153" t="s">
        <v>112</v>
      </c>
      <c r="H84" s="153" t="s">
        <v>112</v>
      </c>
      <c r="I84" s="153" t="s">
        <v>112</v>
      </c>
      <c r="J84" s="144"/>
    </row>
    <row r="85" spans="1:10" ht="16" customHeight="1" thickBot="1" x14ac:dyDescent="0.25">
      <c r="A85" s="211"/>
      <c r="B85" s="211"/>
      <c r="C85" s="211"/>
      <c r="D85" s="211"/>
      <c r="E85" s="211"/>
      <c r="F85" s="211"/>
      <c r="G85" s="211"/>
      <c r="H85" s="211"/>
      <c r="I85" s="211"/>
      <c r="J85" s="210"/>
    </row>
    <row r="86" spans="1:10" ht="16" customHeight="1" thickBot="1" x14ac:dyDescent="0.25">
      <c r="A86" s="260" t="s">
        <v>636</v>
      </c>
      <c r="B86" s="210"/>
      <c r="C86" s="210"/>
      <c r="D86" s="210"/>
      <c r="E86" s="210"/>
      <c r="F86" s="210"/>
      <c r="G86" s="210"/>
      <c r="H86" s="210"/>
      <c r="I86" s="210"/>
      <c r="J86" s="210"/>
    </row>
    <row r="87" spans="1:10" ht="16" customHeight="1" thickBot="1" x14ac:dyDescent="0.25">
      <c r="A87" s="58"/>
      <c r="B87" s="153" t="s">
        <v>112</v>
      </c>
      <c r="C87" s="153" t="s">
        <v>112</v>
      </c>
      <c r="D87" s="153" t="s">
        <v>112</v>
      </c>
      <c r="E87" s="153" t="s">
        <v>112</v>
      </c>
      <c r="F87" s="153" t="s">
        <v>112</v>
      </c>
      <c r="G87" s="153" t="s">
        <v>112</v>
      </c>
      <c r="H87" s="153" t="s">
        <v>112</v>
      </c>
      <c r="I87" s="153" t="s">
        <v>112</v>
      </c>
      <c r="J87" s="144"/>
    </row>
    <row r="88" spans="1:10" ht="16" customHeight="1" thickBot="1" x14ac:dyDescent="0.25">
      <c r="A88" s="58"/>
      <c r="B88" s="153" t="s">
        <v>112</v>
      </c>
      <c r="C88" s="153" t="s">
        <v>112</v>
      </c>
      <c r="D88" s="153" t="s">
        <v>112</v>
      </c>
      <c r="E88" s="153" t="s">
        <v>112</v>
      </c>
      <c r="F88" s="153" t="s">
        <v>112</v>
      </c>
      <c r="G88" s="153" t="s">
        <v>112</v>
      </c>
      <c r="H88" s="153" t="s">
        <v>112</v>
      </c>
      <c r="I88" s="153" t="s">
        <v>112</v>
      </c>
      <c r="J88" s="144"/>
    </row>
    <row r="89" spans="1:10" ht="16" customHeight="1" thickBot="1" x14ac:dyDescent="0.25">
      <c r="A89" s="58"/>
      <c r="B89" s="153" t="s">
        <v>112</v>
      </c>
      <c r="C89" s="153" t="s">
        <v>112</v>
      </c>
      <c r="D89" s="153" t="s">
        <v>112</v>
      </c>
      <c r="E89" s="153" t="s">
        <v>112</v>
      </c>
      <c r="F89" s="153" t="s">
        <v>112</v>
      </c>
      <c r="G89" s="153" t="s">
        <v>112</v>
      </c>
      <c r="H89" s="153" t="s">
        <v>112</v>
      </c>
      <c r="I89" s="153" t="s">
        <v>112</v>
      </c>
      <c r="J89" s="144"/>
    </row>
    <row r="90" spans="1:10" ht="35" thickBot="1" x14ac:dyDescent="0.25">
      <c r="A90" s="158" t="s">
        <v>539</v>
      </c>
      <c r="B90" s="153"/>
      <c r="C90" s="153"/>
      <c r="D90" s="153"/>
      <c r="E90" s="153"/>
      <c r="F90" s="153"/>
      <c r="G90" s="153"/>
      <c r="H90" s="153"/>
      <c r="I90" s="153"/>
      <c r="J90" s="144"/>
    </row>
    <row r="91" spans="1:10" ht="16" customHeight="1" thickBot="1" x14ac:dyDescent="0.25">
      <c r="A91" s="211"/>
      <c r="B91" s="211"/>
      <c r="C91" s="211"/>
      <c r="D91" s="211"/>
      <c r="E91" s="211"/>
      <c r="F91" s="211"/>
      <c r="G91" s="211"/>
      <c r="H91" s="211"/>
      <c r="I91" s="211"/>
      <c r="J91" s="210"/>
    </row>
    <row r="92" spans="1:10" ht="16" customHeight="1" thickBot="1" x14ac:dyDescent="0.25">
      <c r="A92" s="230"/>
      <c r="B92" s="230"/>
      <c r="C92" s="230"/>
      <c r="D92" s="230"/>
      <c r="E92" s="230"/>
      <c r="F92" s="230"/>
      <c r="G92" s="230"/>
      <c r="H92" s="230"/>
      <c r="I92" s="230"/>
      <c r="J92" s="230"/>
    </row>
    <row r="93" spans="1:10" ht="16" customHeight="1" thickBot="1" x14ac:dyDescent="0.25">
      <c r="A93" s="146" t="s">
        <v>106</v>
      </c>
      <c r="B93" s="154">
        <f t="shared" ref="B93:I93" si="1">B25</f>
        <v>46296</v>
      </c>
      <c r="C93" s="154">
        <f t="shared" si="1"/>
        <v>46388</v>
      </c>
      <c r="D93" s="154">
        <f t="shared" si="1"/>
        <v>46478</v>
      </c>
      <c r="E93" s="154">
        <f t="shared" si="1"/>
        <v>46569</v>
      </c>
      <c r="F93" s="154">
        <f t="shared" si="1"/>
        <v>46661</v>
      </c>
      <c r="G93" s="154">
        <f t="shared" si="1"/>
        <v>46753</v>
      </c>
      <c r="H93" s="154">
        <f t="shared" si="1"/>
        <v>46844</v>
      </c>
      <c r="I93" s="154">
        <f t="shared" si="1"/>
        <v>46935</v>
      </c>
      <c r="J93" s="162" t="s">
        <v>168</v>
      </c>
    </row>
    <row r="94" spans="1:10" ht="16" customHeight="1" thickBot="1" x14ac:dyDescent="0.25">
      <c r="A94" s="17" t="s">
        <v>113</v>
      </c>
      <c r="B94" s="17">
        <f t="shared" ref="B94:I94" si="2">COUNTIF(B$29:B$90,NYS)</f>
        <v>56</v>
      </c>
      <c r="C94" s="17">
        <f t="shared" si="2"/>
        <v>56</v>
      </c>
      <c r="D94" s="17">
        <f t="shared" si="2"/>
        <v>56</v>
      </c>
      <c r="E94" s="17">
        <f t="shared" si="2"/>
        <v>56</v>
      </c>
      <c r="F94" s="17">
        <f t="shared" si="2"/>
        <v>56</v>
      </c>
      <c r="G94" s="17">
        <f t="shared" si="2"/>
        <v>56</v>
      </c>
      <c r="H94" s="17">
        <f t="shared" si="2"/>
        <v>56</v>
      </c>
      <c r="I94" s="17">
        <f t="shared" si="2"/>
        <v>56</v>
      </c>
      <c r="J94" s="144"/>
    </row>
    <row r="95" spans="1:10" ht="16" customHeight="1" thickBot="1" x14ac:dyDescent="0.25">
      <c r="A95" s="17" t="s">
        <v>103</v>
      </c>
      <c r="B95" s="17">
        <f t="shared" ref="B95:I95" si="3">COUNTIF(B$29:B$90,IP)</f>
        <v>0</v>
      </c>
      <c r="C95" s="17">
        <f t="shared" si="3"/>
        <v>0</v>
      </c>
      <c r="D95" s="17">
        <f t="shared" si="3"/>
        <v>0</v>
      </c>
      <c r="E95" s="17">
        <f t="shared" si="3"/>
        <v>0</v>
      </c>
      <c r="F95" s="17">
        <f t="shared" si="3"/>
        <v>0</v>
      </c>
      <c r="G95" s="17">
        <f t="shared" si="3"/>
        <v>0</v>
      </c>
      <c r="H95" s="17">
        <f t="shared" si="3"/>
        <v>0</v>
      </c>
      <c r="I95" s="17">
        <f t="shared" si="3"/>
        <v>0</v>
      </c>
      <c r="J95" s="144"/>
    </row>
    <row r="96" spans="1:10" ht="16" customHeight="1" thickBot="1" x14ac:dyDescent="0.25">
      <c r="A96" s="17" t="s">
        <v>104</v>
      </c>
      <c r="B96" s="17">
        <f t="shared" ref="B96:I96" si="4">COUNTIF(B$29:B$90,CO)</f>
        <v>0</v>
      </c>
      <c r="C96" s="17">
        <f t="shared" si="4"/>
        <v>0</v>
      </c>
      <c r="D96" s="17">
        <f t="shared" si="4"/>
        <v>0</v>
      </c>
      <c r="E96" s="17">
        <f t="shared" si="4"/>
        <v>0</v>
      </c>
      <c r="F96" s="17">
        <f t="shared" si="4"/>
        <v>0</v>
      </c>
      <c r="G96" s="17">
        <f t="shared" si="4"/>
        <v>0</v>
      </c>
      <c r="H96" s="17">
        <f t="shared" si="4"/>
        <v>0</v>
      </c>
      <c r="I96" s="17">
        <f t="shared" si="4"/>
        <v>0</v>
      </c>
      <c r="J96" s="144"/>
    </row>
    <row r="97" spans="1:10" ht="16" customHeight="1" thickBot="1" x14ac:dyDescent="0.25">
      <c r="A97" s="17" t="s">
        <v>145</v>
      </c>
      <c r="B97" s="17">
        <f t="shared" ref="B97:I97" si="5">COUNTIF(B$29:B$90,INT)</f>
        <v>0</v>
      </c>
      <c r="C97" s="17">
        <f t="shared" si="5"/>
        <v>0</v>
      </c>
      <c r="D97" s="17">
        <f t="shared" si="5"/>
        <v>0</v>
      </c>
      <c r="E97" s="17">
        <f t="shared" si="5"/>
        <v>0</v>
      </c>
      <c r="F97" s="17">
        <f t="shared" si="5"/>
        <v>0</v>
      </c>
      <c r="G97" s="17">
        <f t="shared" si="5"/>
        <v>0</v>
      </c>
      <c r="H97" s="17">
        <f t="shared" si="5"/>
        <v>0</v>
      </c>
      <c r="I97" s="17">
        <f t="shared" si="5"/>
        <v>0</v>
      </c>
      <c r="J97" s="144"/>
    </row>
    <row r="98" spans="1:10" ht="16" customHeight="1" thickBot="1" x14ac:dyDescent="0.25">
      <c r="A98" s="17" t="s">
        <v>8</v>
      </c>
      <c r="B98" s="17">
        <f t="shared" ref="B98:I98" si="6">COUNTIF(B$29:B$90,NA)</f>
        <v>0</v>
      </c>
      <c r="C98" s="17">
        <f t="shared" si="6"/>
        <v>0</v>
      </c>
      <c r="D98" s="17">
        <f t="shared" si="6"/>
        <v>0</v>
      </c>
      <c r="E98" s="17">
        <f t="shared" si="6"/>
        <v>0</v>
      </c>
      <c r="F98" s="17">
        <f t="shared" si="6"/>
        <v>0</v>
      </c>
      <c r="G98" s="17">
        <f t="shared" si="6"/>
        <v>0</v>
      </c>
      <c r="H98" s="17">
        <f t="shared" si="6"/>
        <v>0</v>
      </c>
      <c r="I98" s="17">
        <f t="shared" si="6"/>
        <v>0</v>
      </c>
      <c r="J98" s="144"/>
    </row>
    <row r="99" spans="1:10" ht="16" customHeight="1" thickBot="1" x14ac:dyDescent="0.25">
      <c r="A99" s="156" t="s">
        <v>105</v>
      </c>
      <c r="B99" s="156">
        <f>SUM(B94:B98)</f>
        <v>56</v>
      </c>
      <c r="C99" s="156">
        <f t="shared" ref="C99:E99" si="7">SUM(C94:C98)</f>
        <v>56</v>
      </c>
      <c r="D99" s="156">
        <f t="shared" si="7"/>
        <v>56</v>
      </c>
      <c r="E99" s="156">
        <f t="shared" si="7"/>
        <v>56</v>
      </c>
      <c r="F99" s="156">
        <f>SUM(F94:F98)</f>
        <v>56</v>
      </c>
      <c r="G99" s="156">
        <f t="shared" ref="G99:I99" si="8">SUM(G94:G98)</f>
        <v>56</v>
      </c>
      <c r="H99" s="156">
        <f t="shared" si="8"/>
        <v>56</v>
      </c>
      <c r="I99" s="156">
        <f t="shared" si="8"/>
        <v>56</v>
      </c>
      <c r="J99" s="144"/>
    </row>
    <row r="100" spans="1:10" ht="16" customHeight="1" thickBot="1" x14ac:dyDescent="0.25">
      <c r="A100" s="156" t="s">
        <v>111</v>
      </c>
      <c r="B100" s="157">
        <f>B96/B99</f>
        <v>0</v>
      </c>
      <c r="C100" s="157">
        <f t="shared" ref="C100:E100" si="9">C96/C99</f>
        <v>0</v>
      </c>
      <c r="D100" s="157">
        <f t="shared" si="9"/>
        <v>0</v>
      </c>
      <c r="E100" s="157">
        <f t="shared" si="9"/>
        <v>0</v>
      </c>
      <c r="F100" s="157">
        <f>F96/F99</f>
        <v>0</v>
      </c>
      <c r="G100" s="157">
        <f t="shared" ref="G100:I100" si="10">G96/G99</f>
        <v>0</v>
      </c>
      <c r="H100" s="157">
        <f t="shared" si="10"/>
        <v>0</v>
      </c>
      <c r="I100" s="157">
        <f t="shared" si="10"/>
        <v>0</v>
      </c>
      <c r="J100" s="144"/>
    </row>
    <row r="101" spans="1:10" ht="16" customHeight="1" thickBot="1" x14ac:dyDescent="0.25">
      <c r="A101" s="231"/>
      <c r="B101" s="231"/>
      <c r="C101" s="231"/>
      <c r="D101" s="231"/>
      <c r="E101" s="231"/>
      <c r="F101" s="231"/>
      <c r="G101" s="231"/>
      <c r="H101" s="231"/>
      <c r="I101" s="231"/>
      <c r="J101" s="231"/>
    </row>
    <row r="102" spans="1:10" ht="16" customHeight="1" thickBot="1" x14ac:dyDescent="0.25">
      <c r="A102" s="260" t="s">
        <v>167</v>
      </c>
      <c r="B102" s="260"/>
      <c r="C102" s="260"/>
      <c r="D102" s="260"/>
      <c r="E102" s="260"/>
      <c r="F102" s="260"/>
      <c r="G102" s="260"/>
      <c r="H102" s="260"/>
      <c r="I102" s="260"/>
      <c r="J102" s="210"/>
    </row>
    <row r="103" spans="1:10" ht="16" customHeight="1" thickBot="1" x14ac:dyDescent="0.25">
      <c r="A103" s="234" t="s">
        <v>549</v>
      </c>
      <c r="B103" s="235"/>
      <c r="C103" s="235"/>
      <c r="D103" s="235"/>
      <c r="E103" s="235"/>
      <c r="F103" s="235"/>
      <c r="G103" s="235"/>
      <c r="H103" s="235"/>
      <c r="I103" s="236"/>
      <c r="J103" s="144"/>
    </row>
    <row r="104" spans="1:10" ht="16" customHeight="1" thickBot="1" x14ac:dyDescent="0.25">
      <c r="A104" s="234" t="s">
        <v>550</v>
      </c>
      <c r="B104" s="235"/>
      <c r="C104" s="235"/>
      <c r="D104" s="235"/>
      <c r="E104" s="235"/>
      <c r="F104" s="235"/>
      <c r="G104" s="235"/>
      <c r="H104" s="235"/>
      <c r="I104" s="236"/>
      <c r="J104" s="144"/>
    </row>
    <row r="105" spans="1:10" ht="16" customHeight="1" thickBot="1" x14ac:dyDescent="0.25">
      <c r="A105" s="234" t="s">
        <v>551</v>
      </c>
      <c r="B105" s="235"/>
      <c r="C105" s="235"/>
      <c r="D105" s="235"/>
      <c r="E105" s="235"/>
      <c r="F105" s="235"/>
      <c r="G105" s="235"/>
      <c r="H105" s="235"/>
      <c r="I105" s="236"/>
      <c r="J105" s="144"/>
    </row>
    <row r="106" spans="1:10" ht="16" customHeight="1" thickBot="1" x14ac:dyDescent="0.25">
      <c r="A106" s="234" t="s">
        <v>552</v>
      </c>
      <c r="B106" s="235"/>
      <c r="C106" s="235"/>
      <c r="D106" s="235"/>
      <c r="E106" s="235"/>
      <c r="F106" s="235"/>
      <c r="G106" s="235"/>
      <c r="H106" s="235"/>
      <c r="I106" s="236"/>
      <c r="J106" s="144"/>
    </row>
    <row r="107" spans="1:10" ht="16" customHeight="1" thickBot="1" x14ac:dyDescent="0.25">
      <c r="A107" s="234" t="s">
        <v>553</v>
      </c>
      <c r="B107" s="235"/>
      <c r="C107" s="235"/>
      <c r="D107" s="235"/>
      <c r="E107" s="235"/>
      <c r="F107" s="235"/>
      <c r="G107" s="235"/>
      <c r="H107" s="235"/>
      <c r="I107" s="236"/>
      <c r="J107" s="144"/>
    </row>
    <row r="108" spans="1:10" ht="35" thickBot="1" x14ac:dyDescent="0.25">
      <c r="A108" s="158" t="s">
        <v>539</v>
      </c>
      <c r="B108" s="232"/>
      <c r="C108" s="232"/>
      <c r="D108" s="232"/>
      <c r="E108" s="232"/>
      <c r="F108" s="232"/>
      <c r="G108" s="232"/>
      <c r="H108" s="232"/>
      <c r="I108" s="232"/>
      <c r="J108" s="144"/>
    </row>
    <row r="109" spans="1:10" ht="16" customHeight="1" thickBot="1" x14ac:dyDescent="0.25">
      <c r="A109" s="211"/>
      <c r="B109" s="210"/>
      <c r="C109" s="210"/>
      <c r="D109" s="210"/>
      <c r="E109" s="210"/>
      <c r="F109" s="210"/>
      <c r="G109" s="210"/>
      <c r="H109" s="210"/>
      <c r="I109" s="210"/>
      <c r="J109" s="210"/>
    </row>
  </sheetData>
  <sheetProtection algorithmName="SHA-512" hashValue="NcC77od4uLv5QNdoa/UVoq6cxWZRr0siaG6uwALE5dn4iJP9bfxZ2bzuLsYg2g1CAitRf+vLUyupatYADq7VRQ==" saltValue="pQ5hsIYOu/crxWdnSTLZaw==" spinCount="100000" sheet="1" objects="1" scenarios="1" insertRows="0"/>
  <mergeCells count="24">
    <mergeCell ref="A91:J91"/>
    <mergeCell ref="A102:J102"/>
    <mergeCell ref="A109:J109"/>
    <mergeCell ref="B108:I108"/>
    <mergeCell ref="A101:J101"/>
    <mergeCell ref="A92:J92"/>
    <mergeCell ref="A107:I107"/>
    <mergeCell ref="A106:I106"/>
    <mergeCell ref="A105:I105"/>
    <mergeCell ref="A104:I104"/>
    <mergeCell ref="A103:I103"/>
    <mergeCell ref="A86:J86"/>
    <mergeCell ref="A85:J85"/>
    <mergeCell ref="B51:I51"/>
    <mergeCell ref="A12:I12"/>
    <mergeCell ref="A15:I15"/>
    <mergeCell ref="A16:I16"/>
    <mergeCell ref="A21:I21"/>
    <mergeCell ref="A27:J27"/>
    <mergeCell ref="A28:J28"/>
    <mergeCell ref="A50:J50"/>
    <mergeCell ref="A49:J49"/>
    <mergeCell ref="A22:I22"/>
    <mergeCell ref="A23:I23"/>
  </mergeCells>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expression" priority="1" id="{3DD20CDD-55DD-CE4E-BC37-EB8F8C970DB6}">
            <xm:f>AND('Start Here'!$C$11=Data!$B$12,'Start Here'!$C$12=Data!$B$25)</xm:f>
            <x14:dxf>
              <fill>
                <patternFill>
                  <bgColor theme="1" tint="0.24994659260841701"/>
                </patternFill>
              </fill>
            </x14:dxf>
          </x14:cfRule>
          <xm:sqref>A3:J21 A22:A23 J22:J23 A24:J26 A27:I27 A28 A29:J48 A49:I49 A50 A51:J84 A85:I85 A86 A87:J90 A91:I91 A92 A93:J100 A101 A102:I102 A103:A107 J103:J108 A108:B108 A109</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AC017F14-E911-4520-8BAF-41471ACD087A}">
          <x14:formula1>
            <xm:f>Data!$B$4:$B$8</xm:f>
          </x14:formula1>
          <xm:sqref>B29:I48 B87:I90 B52:I84</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K 8 D A A B Q S w M E F A A C A A g A o 3 r R W H a 2 t L G k A A A A 9 g A A A B I A H A B D b 2 5 m a W c v U G F j a 2 F n Z S 5 4 b W w g o h g A K K A U A A A A A A A A A A A A A A A A A A A A A A A A A A A A h Y 9 B D o I w F E S v Q r q n L T U m S j 4 l x q 0 k J k b j t s E K j f A x t F j u 5 s I j e Q U x i r p z O W / e Y u Z + v U H a 1 1 V w 0 a 0 1 D S Y k o p w E G v P m Y L B I S O e O 4 Y y k E t Y q P 6 l C B 4 O M N u 7 t I S G l c + e Y M e 8 9 9 R P a t A U T n E d s n 6 0 2 e a l r R T 6 y + S + H B q 1 T m G s i Y f c a I w W N x J y K q a A c 2 A g h M / g V x L D 3 2 f 5 A W H a V 6 1 o t N Y a L L b A x A n t / k A 9 Q S w M E F A A C A A g A o 3 r R W 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K N 6 0 V i I v q V V q Q A A A P A A A A A T A B w A R m 9 y b X V s Y X M v U 2 V j d G l v b j E u b S C i G A A o o B Q A A A A A A A A A A A A A A A A A A A A A A A A A A A B t j T 8 L g z A U x P d A v k N I F w t B s K s 4 h a 5 d F D q I Q 7 S v V T R J y R + w S L 5 7 Y 4 N b 3 3 L w u 3 t 3 F g Y 3 a U X q p E W J E U Z 2 F A Y e p B H 9 A g W p y A I O I x K v 1 t 4 M E M l 1 H W D J u T c G l L t r M / d a z 9 l 5 a 2 9 C Q k X T J + 1 C y 7 V y M d K x V H C i f B T q t Z d / 3 k B j 0 y + a N 0 Y o + 9 R G c r 1 4 q X b T Z m m N b R t N t K C M u O g Q B 6 s L j B z 8 c n D l Z Q 8 m h D N G k / o 7 W H 4 B U E s B A i 0 A F A A C A A g A o 3 r R W H a 2 t L G k A A A A 9 g A A A B I A A A A A A A A A A A A A A A A A A A A A A E N v b m Z p Z y 9 Q Y W N r Y W d l L n h t b F B L A Q I t A B Q A A g A I A K N 6 0 V g P y u m r p A A A A O k A A A A T A A A A A A A A A A A A A A A A A P A A A A B b Q 2 9 u d G V u d F 9 U e X B l c 1 0 u e G 1 s U E s B A i 0 A F A A C A A g A o 3 r R W I i + p V W p A A A A 8 A A A A B M A A A A A A A A A A A A A A A A A 4 Q E A A E Z v c m 1 1 b G F z L 1 N l Y 3 R p b 2 4 x L m 1 Q S w U G A A A A A A M A A w D C A A A A 1 w 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Q g A A A A A A A B z C A 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g L z 4 8 L 0 l 0 Z W 0 + P E l 0 Z W 0 + P E l 0 Z W 1 M b 2 N h d G l v b j 4 8 S X R l b V R 5 c G U + R m 9 y b X V s Y T w v S X R l b V R 5 c G U + P E l 0 Z W 1 Q Y X R o P l N l Y 3 R p b 2 4 x L 1 R h Y m x l M T w v S X R l b V B h d G g + P C 9 J d G V t T G 9 j Y X R p b 2 4 + P F N 0 Y W J s Z U V u d H J p Z X M + P E V u d H J 5 I F R 5 c G U 9 I k l z U H J p d m F 0 Z S I g V m F s d W U 9 I m w w I i A v P j x F b n R y e S B U e X B l P S J G a W x s R W 5 h Y m x l Z C I g V m F s d W U 9 I m w w I i A v P j x F b n R y e S B U e X B l P S J G a W x s T 2 J q Z W N 0 V H l w Z S I g V m F s d W U 9 I n N D b 2 5 u Z W N 0 a W 9 u T 2 5 s e S I g L z 4 8 R W 5 0 c n k g V H l w Z T 0 i R m l s b F R v R G F 0 Y U 1 v Z G V s R W 5 h Y m x l Z C I g V m F s d W U 9 I m w w I i A v P j x F b n R y e S B U e X B l P S J R d W V y e U l E I i B W Y W x 1 Z T 0 i c z c w M 2 Q w Y 2 Y w L W U 5 Y j Y t N G I 5 Z C 0 4 O W Y 1 L T k 1 Y z d h N T g 2 Z G Q 5 O C I g L z 4 8 R W 5 0 c n k g V H l w Z T 0 i Q n V m Z m V y T m V 4 d F J l Z n J l c 2 g i I F Z h b H V l P S J s M S I g L z 4 8 R W 5 0 c n k g V H l w Z T 0 i U m V z d W x 0 V H l w Z S I g V m F s d W U 9 I n N U Y W J s Z S I g L z 4 8 R W 5 0 c n k g V H l w Z T 0 i T m F t Z V V w Z G F 0 Z W R B Z n R l c k Z p b G w i I F Z h b H V l P S J s M C I g L z 4 8 R W 5 0 c n k g V H l w Z T 0 i T m F 2 a W d h d G l v b l N 0 Z X B O Y W 1 l I i B W Y W x 1 Z T 0 i c 0 5 h d m l n Y X R p b 2 4 i I C 8 + P E V u d H J 5 I F R 5 c G U 9 I k Z p b G x l Z E N v b X B s Z X R l U m V z d W x 0 V G 9 X b 3 J r c 2 h l Z X Q i I F Z h b H V l P S J s M S I g L z 4 8 R W 5 0 c n k g V H l w Z T 0 i Q W R k Z W R U b 0 R h d G F N b 2 R l b C I g V m F s d W U 9 I m w w I i A v P j x F b n R y e S B U e X B l P S J G a W x s Q 2 9 1 b n Q i I F Z h b H V l P S J s N S I g L z 4 8 R W 5 0 c n k g V H l w Z T 0 i R m l s b E V y c m 9 y Q 2 9 k Z S I g V m F s d W U 9 I n N V b m t u b 3 d u I i A v P j x F b n R y e S B U e X B l P S J G a W x s R X J y b 3 J D b 3 V u d C I g V m F s d W U 9 I m w w I i A v P j x F b n R y e S B U e X B l P S J G a W x s T G F z d F V w Z G F 0 Z W Q i I F Z h b H V l P S J k M j A y N C 0 w N i 0 x N 1 Q w O D o y M D o z O C 4 y O T g x N D k y W i I g L z 4 8 R W 5 0 c n k g V H l w Z T 0 i R m l s b E N v b H V t b l R 5 c G V z I i B W Y W x 1 Z T 0 i c 0 J n V T 0 i I C 8 + P E V u d H J 5 I F R 5 c G U 9 I k Z p b G x D b 2 x 1 b W 5 O Y W 1 l c y I g V m F s d W U 9 I n N b J n F 1 b 3 Q 7 Q 2 9 s d W 1 u M S Z x d W 9 0 O y w m c X V v d D t D b 2 x 1 b W 4 y J n F 1 b 3 Q 7 X S I g L z 4 8 R W 5 0 c n k g V H l w Z T 0 i R m l s b F N 0 Y X R 1 c y I g V m F s d W U 9 I n N D b 2 1 w b G V 0 Z S I g L z 4 8 R W 5 0 c n k g V H l w Z T 0 i U m V s Y X R p b 2 5 z a G l w S W 5 m b 0 N v b n R h a W 5 l c i I g V m F s d W U 9 I n N 7 J n F 1 b 3 Q 7 Y 2 9 s d W 1 u Q 2 9 1 b n Q m c X V v d D s 6 M i w m c X V v d D t r Z X l D b 2 x 1 b W 5 O Y W 1 l c y Z x d W 9 0 O z p b X S w m c X V v d D t x d W V y e V J l b G F 0 a W 9 u c 2 h p c H M m c X V v d D s 6 W 1 0 s J n F 1 b 3 Q 7 Y 2 9 s d W 1 u S W R l b n R p d G l l c y Z x d W 9 0 O z p b J n F 1 b 3 Q 7 U 2 V j d G l v b j E v V G F i b G U x L 0 F 1 d G 9 S Z W 1 v d m V k Q 2 9 s d W 1 u c z E u e 0 N v b H V t b j E s M H 0 m c X V v d D s s J n F 1 b 3 Q 7 U 2 V j d G l v b j E v V G F i b G U x L 0 F 1 d G 9 S Z W 1 v d m V k Q 2 9 s d W 1 u c z E u e 0 N v b H V t b j I s M X 0 m c X V v d D t d L C Z x d W 9 0 O 0 N v b H V t b k N v d W 5 0 J n F 1 b 3 Q 7 O j I s J n F 1 b 3 Q 7 S 2 V 5 Q 2 9 s d W 1 u T m F t Z X M m c X V v d D s 6 W 1 0 s J n F 1 b 3 Q 7 Q 2 9 s d W 1 u S W R l b n R p d G l l c y Z x d W 9 0 O z p b J n F 1 b 3 Q 7 U 2 V j d G l v b j E v V G F i b G U x L 0 F 1 d G 9 S Z W 1 v d m V k Q 2 9 s d W 1 u c z E u e 0 N v b H V t b j E s M H 0 m c X V v d D s s J n F 1 b 3 Q 7 U 2 V j d G l v b j E v V G F i b G U x L 0 F 1 d G 9 S Z W 1 v d m V k Q 2 9 s d W 1 u c z E u e 0 N v b H V t b j I s M X 0 m c X V v d D t d L C Z x d W 9 0 O 1 J l b G F 0 a W 9 u c 2 h p c E l u Z m 8 m c X V v d D s 6 W 1 1 9 I i A v P j w v U 3 R h Y m x l R W 5 0 c m l l c z 4 8 L 0 l 0 Z W 0 + P E l 0 Z W 0 + P E l 0 Z W 1 M b 2 N h d G l v b j 4 8 S X R l b V R 5 c G U + R m 9 y b X V s Y T w v S X R l b V R 5 c G U + P E l 0 Z W 1 Q Y X R o P l N l Y 3 R p b 2 4 x L 1 R h Y m x l M S 9 T b 3 V y Y 2 U 8 L 0 l 0 Z W 1 Q Y X R o P j w v S X R l b U x v Y 2 F 0 a W 9 u P j x T d G F i b G V F b n R y a W V z I C 8 + P C 9 J d G V t P j x J d G V t P j x J d G V t T G 9 j Y X R p b 2 4 + P E l 0 Z W 1 U e X B l P k Z v c m 1 1 b G E 8 L 0 l 0 Z W 1 U e X B l P j x J d G V t U G F 0 a D 5 T Z W N 0 a W 9 u M S 9 U Y W J s Z T E v Q 2 h h b m d l Z C U y M F R 5 c G U 8 L 0 l 0 Z W 1 Q Y X R o P j w v S X R l b U x v Y 2 F 0 a W 9 u P j x T d G F i b G V F b n R y a W V z I C 8 + P C 9 J d G V t P j w v S X R l b X M + P C 9 M b 2 N h b F B h Y 2 t h Z 2 V N Z X R h Z G F 0 Y U Z p b G U + F g A A A F B L B Q Y A A A A A A A A A A A A A A A A A A A A A A A A m A Q A A A Q A A A N C M n d 8 B F d E R j H o A w E / C l + s B A A A A 4 z L y a k t W h E W 3 T t n u K V 2 k Y w A A A A A C A A A A A A A Q Z g A A A A E A A C A A A A B L j R 7 Z c 8 9 j s b / K z w S j t 4 / S D V 8 O 5 R W B p z 4 5 l x 3 C b 6 0 q T g A A A A A O g A A A A A I A A C A A A A D z 2 N q W 9 j x v W t x B / M g Z 7 3 i z W + J m / 1 U F 6 T o h x j B R y j 2 I Z V A A A A B I u N 9 j l Z J 7 j C r d q g 9 / x 8 g V o w n P I m y T a Q j g Q 3 x d f 8 w b J T 4 B q q V z n f I B L K A k 9 M a D v q N d j r 6 S G E o D W X 2 w x D y h n 2 6 7 U n V q U Y v n z 8 K p 4 2 q P o B n P y E A A A A A w e k j R q T G M C H k f e I 2 J f u / H 3 2 x w D K / Q e l R C x K H k S A U 9 I 1 A c L 2 C U L H + 4 M y G 9 / D I h I E U o f F k 7 Z i B a Z 8 V s 9 U y V O 8 j N < / D a t a M a s h u p > 
</file>

<file path=customXml/itemProps1.xml><?xml version="1.0" encoding="utf-8"?>
<ds:datastoreItem xmlns:ds="http://schemas.openxmlformats.org/officeDocument/2006/customXml" ds:itemID="{7E174189-4991-4DC5-AFF4-8BC823EB734C}">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13</vt:i4>
      </vt:variant>
      <vt:variant>
        <vt:lpstr>Named Ranges</vt:lpstr>
      </vt:variant>
      <vt:variant>
        <vt:i4>10</vt:i4>
      </vt:variant>
    </vt:vector>
  </HeadingPairs>
  <TitlesOfParts>
    <vt:vector size="23" baseType="lpstr">
      <vt:lpstr>Start Here</vt:lpstr>
      <vt:lpstr>Phase 1</vt:lpstr>
      <vt:lpstr>Phase 2</vt:lpstr>
      <vt:lpstr>Phase 3A - Org Change</vt:lpstr>
      <vt:lpstr>Phase 3B - Org Change</vt:lpstr>
      <vt:lpstr>Phase 3 - SW Framework</vt:lpstr>
      <vt:lpstr>Phase 3 - Family Tracing</vt:lpstr>
      <vt:lpstr>Phase 3 - Assessments</vt:lpstr>
      <vt:lpstr>Phase 3 - Placements</vt:lpstr>
      <vt:lpstr>Phase 3 - Monitoring Part 1</vt:lpstr>
      <vt:lpstr>Phase 3 - Monitoring Part 2</vt:lpstr>
      <vt:lpstr>Reporting</vt:lpstr>
      <vt:lpstr>Data</vt:lpstr>
      <vt:lpstr>CO</vt:lpstr>
      <vt:lpstr>INT</vt:lpstr>
      <vt:lpstr>IP</vt:lpstr>
      <vt:lpstr>NA</vt:lpstr>
      <vt:lpstr>NYC</vt:lpstr>
      <vt:lpstr>NYS</vt:lpstr>
      <vt:lpstr>Phase1_Start</vt:lpstr>
      <vt:lpstr>Phase2_Start</vt:lpstr>
      <vt:lpstr>rci_name</vt:lpstr>
      <vt:lpstr>START_DATE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Hannah Won</dc:creator>
  <cp:keywords/>
  <dc:description/>
  <cp:lastModifiedBy>Hannah Won</cp:lastModifiedBy>
  <cp:lastPrinted>2024-06-14T07:32:46Z</cp:lastPrinted>
  <dcterms:created xsi:type="dcterms:W3CDTF">2024-06-05T03:58:35Z</dcterms:created>
  <dcterms:modified xsi:type="dcterms:W3CDTF">2024-10-02T06:05:41Z</dcterms:modified>
  <cp:category/>
</cp:coreProperties>
</file>